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AEA579-FEF1-4C9F-AB93-4FD0A40CED35}" xr6:coauthVersionLast="47" xr6:coauthVersionMax="47" xr10:uidLastSave="{00000000-0000-0000-0000-000000000000}"/>
  <bookViews>
    <workbookView xWindow="216" yWindow="720" windowWidth="22824" windowHeight="12240" xr2:uid="{00000000-000D-0000-FFFF-FFFF00000000}"/>
  </bookViews>
  <sheets>
    <sheet name="Master List" sheetId="14" r:id="rId1"/>
    <sheet name="MENS MEDALS" sheetId="18" r:id="rId2"/>
    <sheet name="LADIES MEDALS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4" l="1"/>
  <c r="E74" i="14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E83" i="14"/>
  <c r="E82" i="14"/>
  <c r="E81" i="14"/>
  <c r="E78" i="14"/>
  <c r="E79" i="14"/>
  <c r="E80" i="14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E123" i="14"/>
  <c r="E70" i="14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Y72" i="18" l="1"/>
  <c r="Y70" i="18"/>
  <c r="Y48" i="19"/>
  <c r="Y49" i="19"/>
  <c r="Y71" i="18"/>
  <c r="Y69" i="18"/>
  <c r="Y63" i="18"/>
  <c r="Y5" i="19"/>
  <c r="Y9" i="19"/>
  <c r="Y13" i="19"/>
  <c r="Y17" i="19"/>
  <c r="Y21" i="19"/>
  <c r="Y25" i="19"/>
  <c r="Y29" i="19"/>
  <c r="Y33" i="19"/>
  <c r="Y37" i="19"/>
  <c r="Y41" i="19"/>
  <c r="Y45" i="19"/>
  <c r="Y4" i="19"/>
  <c r="Y8" i="19"/>
  <c r="Y12" i="19"/>
  <c r="Y16" i="19"/>
  <c r="Y20" i="19"/>
  <c r="Y24" i="19"/>
  <c r="Y28" i="19"/>
  <c r="Y32" i="19"/>
  <c r="Y36" i="19"/>
  <c r="Y40" i="19"/>
  <c r="Y44" i="19"/>
  <c r="Y7" i="19"/>
  <c r="Y10" i="19"/>
  <c r="Y15" i="19"/>
  <c r="Y18" i="19"/>
  <c r="Y23" i="19"/>
  <c r="Y26" i="19"/>
  <c r="Y31" i="19"/>
  <c r="Y34" i="19"/>
  <c r="Y39" i="19"/>
  <c r="Y42" i="19"/>
  <c r="Y47" i="19"/>
  <c r="Y3" i="19"/>
  <c r="Y6" i="19"/>
  <c r="Y11" i="19"/>
  <c r="Y14" i="19"/>
  <c r="Y19" i="19"/>
  <c r="Y22" i="19"/>
  <c r="Y27" i="19"/>
  <c r="Y30" i="19"/>
  <c r="Y35" i="19"/>
  <c r="Y38" i="19"/>
  <c r="Y43" i="19"/>
  <c r="Y46" i="19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X4" i="18"/>
  <c r="X3" i="18"/>
  <c r="W4" i="18"/>
  <c r="W3" i="18"/>
  <c r="T4" i="18"/>
  <c r="U4" i="18"/>
  <c r="U3" i="18"/>
  <c r="T3" i="18"/>
  <c r="Q4" i="18"/>
  <c r="R4" i="18"/>
  <c r="R3" i="18"/>
  <c r="Q3" i="18"/>
  <c r="N4" i="18"/>
  <c r="O4" i="18"/>
  <c r="O3" i="18"/>
  <c r="N3" i="18"/>
  <c r="K4" i="18"/>
  <c r="L4" i="18"/>
  <c r="L3" i="18"/>
  <c r="K3" i="18"/>
  <c r="I4" i="18"/>
  <c r="I3" i="18"/>
  <c r="H3" i="18"/>
  <c r="H4" i="18"/>
  <c r="V3" i="18"/>
  <c r="V4" i="18"/>
  <c r="S3" i="18"/>
  <c r="S4" i="18"/>
  <c r="P3" i="18"/>
  <c r="P4" i="18"/>
  <c r="M3" i="18"/>
  <c r="M4" i="18"/>
  <c r="J3" i="18"/>
  <c r="J4" i="18"/>
  <c r="G3" i="18"/>
  <c r="G4" i="18"/>
  <c r="Y106" i="19" l="1"/>
  <c r="Y3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4" i="18"/>
  <c r="Y65" i="18"/>
  <c r="Y66" i="18"/>
  <c r="Y67" i="18"/>
  <c r="Y68" i="18"/>
  <c r="Y4" i="18" l="1"/>
  <c r="Y105" i="18" s="1"/>
  <c r="E69" i="14" l="1"/>
  <c r="E87" i="14" l="1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2" i="14"/>
  <c r="E124" i="14"/>
  <c r="E125" i="14"/>
  <c r="E126" i="14"/>
  <c r="E121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86" i="14"/>
  <c r="E85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5" i="14"/>
  <c r="E54" i="14"/>
  <c r="E56" i="14"/>
  <c r="E57" i="14"/>
  <c r="E58" i="14"/>
  <c r="E59" i="14"/>
  <c r="E60" i="14"/>
  <c r="E61" i="14"/>
  <c r="E62" i="14"/>
  <c r="E64" i="14"/>
  <c r="E63" i="14"/>
  <c r="E67" i="14"/>
  <c r="E66" i="14"/>
  <c r="E65" i="14"/>
  <c r="E68" i="14"/>
  <c r="E71" i="14"/>
  <c r="E75" i="14"/>
  <c r="E72" i="14"/>
  <c r="E76" i="14"/>
  <c r="E77" i="14"/>
  <c r="E11" i="14"/>
  <c r="E10" i="14"/>
</calcChain>
</file>

<file path=xl/sharedStrings.xml><?xml version="1.0" encoding="utf-8"?>
<sst xmlns="http://schemas.openxmlformats.org/spreadsheetml/2006/main" count="3507" uniqueCount="242">
  <si>
    <t>Kim Johnson</t>
  </si>
  <si>
    <t>Geoff Brown</t>
  </si>
  <si>
    <t>Gordon Humphries</t>
  </si>
  <si>
    <t>Gary Baker</t>
  </si>
  <si>
    <t>Kevin Pilley</t>
  </si>
  <si>
    <t>Lol Ellis</t>
  </si>
  <si>
    <t>Host</t>
  </si>
  <si>
    <t>Bowl</t>
  </si>
  <si>
    <t>Year</t>
  </si>
  <si>
    <t>Northern Ireland</t>
  </si>
  <si>
    <t>Lisburn Bowl</t>
  </si>
  <si>
    <t>Flag</t>
  </si>
  <si>
    <t>Ron Oldfield</t>
  </si>
  <si>
    <t>Ian Buckland</t>
  </si>
  <si>
    <t>Steve Carnall</t>
  </si>
  <si>
    <t>Steve Bose</t>
  </si>
  <si>
    <t>Gary Barlow</t>
  </si>
  <si>
    <t>Scotland</t>
  </si>
  <si>
    <t>England</t>
  </si>
  <si>
    <t>Dunferm'n Bowl</t>
  </si>
  <si>
    <t>Barry Walker</t>
  </si>
  <si>
    <t>Jeff Taylor</t>
  </si>
  <si>
    <t>Mike Sykes</t>
  </si>
  <si>
    <t>Larry Exell</t>
  </si>
  <si>
    <t>Brombor'h Bowl</t>
  </si>
  <si>
    <t>Jersey</t>
  </si>
  <si>
    <t>Jersey Bowl</t>
  </si>
  <si>
    <t>Phil Punter</t>
  </si>
  <si>
    <t>Wales</t>
  </si>
  <si>
    <t>Acocks Green</t>
  </si>
  <si>
    <t>Keith Hodge</t>
  </si>
  <si>
    <t>Richard Hood</t>
  </si>
  <si>
    <t>Ireland</t>
  </si>
  <si>
    <t>Geoff Gardner</t>
  </si>
  <si>
    <t>Bobby Mansfield</t>
  </si>
  <si>
    <t>John Lambourne</t>
  </si>
  <si>
    <t>Al Bessey</t>
  </si>
  <si>
    <t>Tallaght Dublin</t>
  </si>
  <si>
    <t>Al Jenkins</t>
  </si>
  <si>
    <t>Peter Cornwall</t>
  </si>
  <si>
    <t>Dave Montgomery</t>
  </si>
  <si>
    <t>Derek Roe</t>
  </si>
  <si>
    <t>Mens Winners</t>
  </si>
  <si>
    <t>Ladies Winners</t>
  </si>
  <si>
    <t>Overall Winners</t>
  </si>
  <si>
    <t>Gurnsey</t>
  </si>
  <si>
    <t>St Helens</t>
  </si>
  <si>
    <t>Bob Heaton</t>
  </si>
  <si>
    <t>Chris Howe</t>
  </si>
  <si>
    <t>Allen Jordache</t>
  </si>
  <si>
    <t>Allan Morris</t>
  </si>
  <si>
    <t>Joe Artner</t>
  </si>
  <si>
    <t>Les Grant</t>
  </si>
  <si>
    <t>Keith Howes</t>
  </si>
  <si>
    <t>Tom Owen</t>
  </si>
  <si>
    <t>Ralph Morgan</t>
  </si>
  <si>
    <t>Stan Muscroft</t>
  </si>
  <si>
    <t>Leeds</t>
  </si>
  <si>
    <t>Roger Peartree</t>
  </si>
  <si>
    <t>Derek Walters</t>
  </si>
  <si>
    <t>Alan Ward</t>
  </si>
  <si>
    <t>D'donald</t>
  </si>
  <si>
    <t>Ron Deacon</t>
  </si>
  <si>
    <t>Mo Singleton</t>
  </si>
  <si>
    <t>Brian Wilkins</t>
  </si>
  <si>
    <t>Dundee</t>
  </si>
  <si>
    <t>Ken Birch</t>
  </si>
  <si>
    <t>Brian Griffiths</t>
  </si>
  <si>
    <t>Stew Meadus</t>
  </si>
  <si>
    <t>Stirling</t>
  </si>
  <si>
    <t>Natgarw</t>
  </si>
  <si>
    <t>Mick Ince</t>
  </si>
  <si>
    <t>Ken Burton</t>
  </si>
  <si>
    <t>Ray Lay</t>
  </si>
  <si>
    <t>Robbie Skinner</t>
  </si>
  <si>
    <t>B'borough</t>
  </si>
  <si>
    <t>Gurnsey Bowl</t>
  </si>
  <si>
    <t>Gary Oakley</t>
  </si>
  <si>
    <t>Andrew Scott</t>
  </si>
  <si>
    <t>Paul Crippen</t>
  </si>
  <si>
    <t>x</t>
  </si>
  <si>
    <t>Pat Blaber</t>
  </si>
  <si>
    <t>Pip Care</t>
  </si>
  <si>
    <t>Gill Holt</t>
  </si>
  <si>
    <t>Shirley Luscombe</t>
  </si>
  <si>
    <t>Marilyn Morris</t>
  </si>
  <si>
    <t>Brenda Pratt</t>
  </si>
  <si>
    <t>Meg Jordache</t>
  </si>
  <si>
    <t>June Terry</t>
  </si>
  <si>
    <t>Paula Johnson</t>
  </si>
  <si>
    <t>Sue Megson</t>
  </si>
  <si>
    <t>Jackie Atkinson</t>
  </si>
  <si>
    <t>Carol Barter</t>
  </si>
  <si>
    <t>Jeanne Clements</t>
  </si>
  <si>
    <t>Jan Steiner</t>
  </si>
  <si>
    <t>Janet Tomkins</t>
  </si>
  <si>
    <t>Jean Macdonald</t>
  </si>
  <si>
    <t>Eileen Powney</t>
  </si>
  <si>
    <t>Kaz Barfoot</t>
  </si>
  <si>
    <t>Cheryl Medd</t>
  </si>
  <si>
    <t>Pam Hempsall</t>
  </si>
  <si>
    <t>Jen Fisher</t>
  </si>
  <si>
    <t>Val Askey</t>
  </si>
  <si>
    <t>Jan Hodge</t>
  </si>
  <si>
    <t>Wendy Payne</t>
  </si>
  <si>
    <t>Bev Tolman</t>
  </si>
  <si>
    <t>Angie Brown</t>
  </si>
  <si>
    <t>Irene O'Hara</t>
  </si>
  <si>
    <t>Mark Fullbrook</t>
  </si>
  <si>
    <t>Ian Lee</t>
  </si>
  <si>
    <t>Tricia Outrim / Lloyd</t>
  </si>
  <si>
    <t>Cardif</t>
  </si>
  <si>
    <t>Dave Huxtable</t>
  </si>
  <si>
    <t>Dave Staples</t>
  </si>
  <si>
    <t>Andy Christian</t>
  </si>
  <si>
    <t>Shiela Leonard</t>
  </si>
  <si>
    <t>Fran Standley</t>
  </si>
  <si>
    <t>Mauren Sweeney</t>
  </si>
  <si>
    <t>Catherine Wills</t>
  </si>
  <si>
    <t>Liz Griffin</t>
  </si>
  <si>
    <t>Wendy Fullbrook</t>
  </si>
  <si>
    <t>Val Hopcroft</t>
  </si>
  <si>
    <t>Sandra Boswell</t>
  </si>
  <si>
    <t>Sandra Simmonds</t>
  </si>
  <si>
    <t>Nicky Prout</t>
  </si>
  <si>
    <t>Ruth Molineaux</t>
  </si>
  <si>
    <t>Marsha Dalley</t>
  </si>
  <si>
    <t>Diane Johnson</t>
  </si>
  <si>
    <t>Germany</t>
  </si>
  <si>
    <t>Munich</t>
  </si>
  <si>
    <t>Paul Cosgrove</t>
  </si>
  <si>
    <t>Austria</t>
  </si>
  <si>
    <t>Vienna</t>
  </si>
  <si>
    <t>Kim Oakley</t>
  </si>
  <si>
    <t>Gay McCully</t>
  </si>
  <si>
    <t>Trish Neal</t>
  </si>
  <si>
    <t>Denise Dyke</t>
  </si>
  <si>
    <t>World Champ's</t>
  </si>
  <si>
    <t>Event</t>
  </si>
  <si>
    <t>Senior Triple Crown</t>
  </si>
  <si>
    <t>Senior World Champ's</t>
  </si>
  <si>
    <t>USA</t>
  </si>
  <si>
    <t>Senior European Champ's</t>
  </si>
  <si>
    <t>Red Rock LasVegas</t>
  </si>
  <si>
    <t>N/A</t>
  </si>
  <si>
    <t>Number</t>
  </si>
  <si>
    <t>Triple
Crown
Results</t>
  </si>
  <si>
    <t>PLAYERS NAMES</t>
  </si>
  <si>
    <t>John Strettle</t>
  </si>
  <si>
    <t>EVENT</t>
  </si>
  <si>
    <t>MEDAL</t>
  </si>
  <si>
    <t>NAMES</t>
  </si>
  <si>
    <t>Gold</t>
  </si>
  <si>
    <t>Silver</t>
  </si>
  <si>
    <t>Bronze</t>
  </si>
  <si>
    <t>Singles</t>
  </si>
  <si>
    <t>Doubles</t>
  </si>
  <si>
    <t>Team</t>
  </si>
  <si>
    <t>All Events</t>
  </si>
  <si>
    <t>Masters</t>
  </si>
  <si>
    <t>Trios</t>
  </si>
  <si>
    <t>?</t>
  </si>
  <si>
    <t>Maureen Sweeney</t>
  </si>
  <si>
    <t>David Pratt</t>
  </si>
  <si>
    <t>Charles Sharon</t>
  </si>
  <si>
    <t>Alan Jenkins</t>
  </si>
  <si>
    <t>Jean MacDonald</t>
  </si>
  <si>
    <t>Stu Meadus</t>
  </si>
  <si>
    <t>Alan Turner</t>
  </si>
  <si>
    <t>Frank Lindsey</t>
  </si>
  <si>
    <t>Alan Bennett</t>
  </si>
  <si>
    <t>Tricia Outrim</t>
  </si>
  <si>
    <t>NAME</t>
  </si>
  <si>
    <t>SINGLES</t>
  </si>
  <si>
    <t>DOUBLES</t>
  </si>
  <si>
    <t>TRIOS</t>
  </si>
  <si>
    <t>TEAM</t>
  </si>
  <si>
    <t>ALL EVENTS</t>
  </si>
  <si>
    <t>MASTERS</t>
  </si>
  <si>
    <t>TOTAL MEDALS</t>
  </si>
  <si>
    <t>Alan Harding</t>
  </si>
  <si>
    <t>1995
Triple Crown
Wales</t>
  </si>
  <si>
    <t>1996
Triple Crown
England</t>
  </si>
  <si>
    <t>1997
Triple Crown
Jersey</t>
  </si>
  <si>
    <t>1998
Triple Crown
Ireland</t>
  </si>
  <si>
    <t>1999
Triple Crown
England</t>
  </si>
  <si>
    <t>2000
Triple Crown
Northern Ireland</t>
  </si>
  <si>
    <t>2001
Triple Crown
Scotland</t>
  </si>
  <si>
    <t>2002
Triple Crown
Ireland</t>
  </si>
  <si>
    <t>2003
Triple Crown
Jersey</t>
  </si>
  <si>
    <t>2004
Triple Crown
Scotland</t>
  </si>
  <si>
    <t>2005
Triple Crown
Wales</t>
  </si>
  <si>
    <t>2006
Triple Crown
Northern Ireland</t>
  </si>
  <si>
    <t>2007
Triple Crown
England</t>
  </si>
  <si>
    <t>2008
Triple Crown
Guernsey</t>
  </si>
  <si>
    <t>2009
Triple Crown
Ireland</t>
  </si>
  <si>
    <t>2010
Triple Crown
Jersey</t>
  </si>
  <si>
    <t>2011
Triple Crown
Wales</t>
  </si>
  <si>
    <t>2012
Triple Crown
Guernsey</t>
  </si>
  <si>
    <t>2013
Triple Crown
Jersey</t>
  </si>
  <si>
    <t>2014
Triple Crown
Scotland</t>
  </si>
  <si>
    <t>2015
Triple Crown
Ireland</t>
  </si>
  <si>
    <t>Diane johnson</t>
  </si>
  <si>
    <t>2016
Triple Crown
Wales</t>
  </si>
  <si>
    <t>2017
Triple Crown
England</t>
  </si>
  <si>
    <t>2018
Triple Crown
Scotland</t>
  </si>
  <si>
    <t>Double</t>
  </si>
  <si>
    <t>Rith Molineaux</t>
  </si>
  <si>
    <t>2019
Triple Crown
Northern Ireland</t>
  </si>
  <si>
    <t>Jenny Fisher</t>
  </si>
  <si>
    <t xml:space="preserve">Trios </t>
  </si>
  <si>
    <t>Al Turner</t>
  </si>
  <si>
    <t>Al Bennett</t>
  </si>
  <si>
    <t>Gary barlow</t>
  </si>
  <si>
    <t>Triod</t>
  </si>
  <si>
    <t>Geoff brown</t>
  </si>
  <si>
    <t>ESBC</t>
  </si>
  <si>
    <t>Denmark</t>
  </si>
  <si>
    <t>Copenh,gn</t>
  </si>
  <si>
    <t>Paul Morris</t>
  </si>
  <si>
    <t>GC</t>
  </si>
  <si>
    <t>GA</t>
  </si>
  <si>
    <t>GB</t>
  </si>
  <si>
    <t>2016
ESBC
Denmark</t>
  </si>
  <si>
    <t>SamsTown LasVegas</t>
  </si>
  <si>
    <t>SouthPoint LasVegas</t>
  </si>
  <si>
    <t>Blan'town Dublin</t>
  </si>
  <si>
    <t>Colin Grose</t>
  </si>
  <si>
    <t>Steve Jeeves</t>
  </si>
  <si>
    <t>Paul Loberman</t>
  </si>
  <si>
    <t>Carole Orange</t>
  </si>
  <si>
    <t>Lynn Squibb</t>
  </si>
  <si>
    <t>2022
Triple Crown
Ireland</t>
  </si>
  <si>
    <t>2020
Senior Europeans
Austria</t>
  </si>
  <si>
    <t>Aalborg</t>
  </si>
  <si>
    <t>Steve Thornton</t>
  </si>
  <si>
    <t>2023
Senior Europeans
Austria</t>
  </si>
  <si>
    <t xml:space="preserve">Steve Thornton </t>
  </si>
  <si>
    <t>2017
ESBC
Ireland</t>
  </si>
  <si>
    <t>Various</t>
  </si>
  <si>
    <t>Gary Orton</t>
  </si>
  <si>
    <t>Mark Wills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</si>
</sst>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omic Sans MS"/>
      <family val="4"/>
    </font>
    <font>
      <sz val="8"/>
      <color rgb="FFFF0000"/>
      <name val="Arial"/>
      <family val="2"/>
    </font>
    <font>
      <sz val="8"/>
      <color theme="1"/>
      <name val="Selawik Light"/>
      <family val="2"/>
    </font>
    <font>
      <sz val="8"/>
      <name val="Comic Sans MS"/>
      <family val="4"/>
    </font>
    <font>
      <sz val="7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Gabriola"/>
      <family val="5"/>
    </font>
    <font>
      <b/>
      <sz val="10"/>
      <color theme="1"/>
      <name val="Eras Light ITC"/>
      <family val="2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auto="1"/>
        <bgColor indexed="64"/>
      </patternFill>
    </fill>
    <fill>
      <patternFill patternType="gray125">
        <bgColor rgb="FFFF999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0" xfId="0" applyFont="1"/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59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0" fillId="0" borderId="0" xfId="0" applyFont="1"/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7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0" fillId="13" borderId="76" xfId="0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9" borderId="7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 readingOrder="1"/>
    </xf>
    <xf numFmtId="0" fontId="1" fillId="0" borderId="41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1" fillId="12" borderId="58" xfId="0" applyFont="1" applyFill="1" applyBorder="1" applyAlignment="1">
      <alignment horizontal="center" vertical="center"/>
    </xf>
    <xf numFmtId="0" fontId="1" fillId="9" borderId="60" xfId="0" applyFont="1" applyFill="1" applyBorder="1" applyAlignment="1">
      <alignment horizontal="center" vertical="center"/>
    </xf>
    <xf numFmtId="0" fontId="1" fillId="9" borderId="73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 readingOrder="1"/>
    </xf>
    <xf numFmtId="0" fontId="2" fillId="0" borderId="51" xfId="0" applyFont="1" applyBorder="1" applyAlignment="1">
      <alignment horizontal="center" vertical="center" wrapText="1" readingOrder="1"/>
    </xf>
    <xf numFmtId="0" fontId="2" fillId="0" borderId="5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66CC"/>
      <color rgb="FFF18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3</xdr:row>
      <xdr:rowOff>0</xdr:rowOff>
    </xdr:from>
    <xdr:to>
      <xdr:col>44</xdr:col>
      <xdr:colOff>304800</xdr:colOff>
      <xdr:row>3</xdr:row>
      <xdr:rowOff>304800</xdr:rowOff>
    </xdr:to>
    <xdr:sp macro="" textlink="">
      <xdr:nvSpPr>
        <xdr:cNvPr id="1025" name="AutoShape 1" descr="Image result for flags of the home nations">
          <a:extLst>
            <a:ext uri="{FF2B5EF4-FFF2-40B4-BE49-F238E27FC236}">
              <a16:creationId xmlns:a16="http://schemas.microsoft.com/office/drawing/2014/main" id="{945A8479-B86E-4312-98C0-394F23EF26EF}"/>
            </a:ext>
          </a:extLst>
        </xdr:cNvPr>
        <xdr:cNvSpPr>
          <a:spLocks noChangeAspect="1" noChangeArrowheads="1"/>
        </xdr:cNvSpPr>
      </xdr:nvSpPr>
      <xdr:spPr bwMode="auto">
        <a:xfrm>
          <a:off x="13687425" y="46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8442</xdr:colOff>
      <xdr:row>4</xdr:row>
      <xdr:rowOff>14287</xdr:rowOff>
    </xdr:from>
    <xdr:to>
      <xdr:col>13</xdr:col>
      <xdr:colOff>0</xdr:colOff>
      <xdr:row>5</xdr:row>
      <xdr:rowOff>903</xdr:rowOff>
    </xdr:to>
    <xdr:pic>
      <xdr:nvPicPr>
        <xdr:cNvPr id="3" name="Picture 2" descr="Ireland flag image - free download">
          <a:extLst>
            <a:ext uri="{FF2B5EF4-FFF2-40B4-BE49-F238E27FC236}">
              <a16:creationId xmlns:a16="http://schemas.microsoft.com/office/drawing/2014/main" id="{DB186951-B1E5-478B-8FD0-17529F8A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942" y="728662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10244</xdr:colOff>
      <xdr:row>4</xdr:row>
      <xdr:rowOff>19050</xdr:rowOff>
    </xdr:from>
    <xdr:to>
      <xdr:col>28</xdr:col>
      <xdr:colOff>509588</xdr:colOff>
      <xdr:row>5</xdr:row>
      <xdr:rowOff>4137</xdr:rowOff>
    </xdr:to>
    <xdr:pic>
      <xdr:nvPicPr>
        <xdr:cNvPr id="10" name="Picture 9" descr="Image result for flags of wales and scotland">
          <a:extLst>
            <a:ext uri="{FF2B5EF4-FFF2-40B4-BE49-F238E27FC236}">
              <a16:creationId xmlns:a16="http://schemas.microsoft.com/office/drawing/2014/main" id="{0BA0748D-B9C0-426A-A466-2F64B942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1044" y="1123950"/>
          <a:ext cx="499344" cy="29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17145</xdr:colOff>
      <xdr:row>4</xdr:row>
      <xdr:rowOff>10500</xdr:rowOff>
    </xdr:from>
    <xdr:to>
      <xdr:col>34</xdr:col>
      <xdr:colOff>517208</xdr:colOff>
      <xdr:row>4</xdr:row>
      <xdr:rowOff>311433</xdr:rowOff>
    </xdr:to>
    <xdr:pic>
      <xdr:nvPicPr>
        <xdr:cNvPr id="11" name="Picture 10" descr="Image result for flags of northern ireland">
          <a:extLst>
            <a:ext uri="{FF2B5EF4-FFF2-40B4-BE49-F238E27FC236}">
              <a16:creationId xmlns:a16="http://schemas.microsoft.com/office/drawing/2014/main" id="{B8F6821B-C1C9-4174-B67F-8E0ED8E7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41065" y="1115400"/>
          <a:ext cx="500063" cy="30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7146</xdr:colOff>
      <xdr:row>4</xdr:row>
      <xdr:rowOff>7144</xdr:rowOff>
    </xdr:from>
    <xdr:to>
      <xdr:col>23</xdr:col>
      <xdr:colOff>509588</xdr:colOff>
      <xdr:row>4</xdr:row>
      <xdr:rowOff>309563</xdr:rowOff>
    </xdr:to>
    <xdr:pic>
      <xdr:nvPicPr>
        <xdr:cNvPr id="13" name="Picture 12" descr="Image result for flags of jersey">
          <a:extLst>
            <a:ext uri="{FF2B5EF4-FFF2-40B4-BE49-F238E27FC236}">
              <a16:creationId xmlns:a16="http://schemas.microsoft.com/office/drawing/2014/main" id="{1DEB55FB-97DD-495F-BA95-2041E923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5496" y="721519"/>
          <a:ext cx="502442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11907</xdr:colOff>
      <xdr:row>4</xdr:row>
      <xdr:rowOff>9525</xdr:rowOff>
    </xdr:from>
    <xdr:to>
      <xdr:col>30</xdr:col>
      <xdr:colOff>509589</xdr:colOff>
      <xdr:row>4</xdr:row>
      <xdr:rowOff>309562</xdr:rowOff>
    </xdr:to>
    <xdr:pic>
      <xdr:nvPicPr>
        <xdr:cNvPr id="15" name="Picture 14" descr="Image result for flag of england">
          <a:extLst>
            <a:ext uri="{FF2B5EF4-FFF2-40B4-BE49-F238E27FC236}">
              <a16:creationId xmlns:a16="http://schemas.microsoft.com/office/drawing/2014/main" id="{3B298278-69A2-47EF-99FD-39A6603D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7657" y="723900"/>
          <a:ext cx="497682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4762</xdr:colOff>
      <xdr:row>4</xdr:row>
      <xdr:rowOff>4763</xdr:rowOff>
    </xdr:from>
    <xdr:to>
      <xdr:col>26</xdr:col>
      <xdr:colOff>0</xdr:colOff>
      <xdr:row>5</xdr:row>
      <xdr:rowOff>1</xdr:rowOff>
    </xdr:to>
    <xdr:pic>
      <xdr:nvPicPr>
        <xdr:cNvPr id="16" name="Picture 15" descr="Image result for flag of scotland">
          <a:extLst>
            <a:ext uri="{FF2B5EF4-FFF2-40B4-BE49-F238E27FC236}">
              <a16:creationId xmlns:a16="http://schemas.microsoft.com/office/drawing/2014/main" id="{57D693DC-62D7-427F-B4AF-4702BA62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9702" y="1109663"/>
          <a:ext cx="521018" cy="30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9525</xdr:colOff>
      <xdr:row>4</xdr:row>
      <xdr:rowOff>9525</xdr:rowOff>
    </xdr:from>
    <xdr:to>
      <xdr:col>38</xdr:col>
      <xdr:colOff>1083</xdr:colOff>
      <xdr:row>4</xdr:row>
      <xdr:rowOff>310466</xdr:rowOff>
    </xdr:to>
    <xdr:pic>
      <xdr:nvPicPr>
        <xdr:cNvPr id="12" name="Picture 11" descr="Ireland flag image - free download">
          <a:extLst>
            <a:ext uri="{FF2B5EF4-FFF2-40B4-BE49-F238E27FC236}">
              <a16:creationId xmlns:a16="http://schemas.microsoft.com/office/drawing/2014/main" id="{9BB9BFFD-9192-4BE7-BC9F-F4884719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8325" y="723900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</xdr:colOff>
      <xdr:row>4</xdr:row>
      <xdr:rowOff>9525</xdr:rowOff>
    </xdr:from>
    <xdr:to>
      <xdr:col>13</xdr:col>
      <xdr:colOff>511967</xdr:colOff>
      <xdr:row>4</xdr:row>
      <xdr:rowOff>311944</xdr:rowOff>
    </xdr:to>
    <xdr:pic>
      <xdr:nvPicPr>
        <xdr:cNvPr id="17" name="Picture 16" descr="Image result for flags of jersey">
          <a:extLst>
            <a:ext uri="{FF2B5EF4-FFF2-40B4-BE49-F238E27FC236}">
              <a16:creationId xmlns:a16="http://schemas.microsoft.com/office/drawing/2014/main" id="{D3D86A85-5FE8-4CB4-8EFA-66558FC1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723900"/>
          <a:ext cx="502442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9525</xdr:colOff>
      <xdr:row>4</xdr:row>
      <xdr:rowOff>9525</xdr:rowOff>
    </xdr:from>
    <xdr:to>
      <xdr:col>34</xdr:col>
      <xdr:colOff>4763</xdr:colOff>
      <xdr:row>5</xdr:row>
      <xdr:rowOff>4763</xdr:rowOff>
    </xdr:to>
    <xdr:pic>
      <xdr:nvPicPr>
        <xdr:cNvPr id="18" name="Picture 17" descr="Image result for flag of scotland">
          <a:extLst>
            <a:ext uri="{FF2B5EF4-FFF2-40B4-BE49-F238E27FC236}">
              <a16:creationId xmlns:a16="http://schemas.microsoft.com/office/drawing/2014/main" id="{EA45C3F2-E691-4179-8BBE-EB26898F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23900"/>
          <a:ext cx="509588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9525</xdr:colOff>
      <xdr:row>4</xdr:row>
      <xdr:rowOff>9525</xdr:rowOff>
    </xdr:from>
    <xdr:to>
      <xdr:col>22</xdr:col>
      <xdr:colOff>509588</xdr:colOff>
      <xdr:row>4</xdr:row>
      <xdr:rowOff>308681</xdr:rowOff>
    </xdr:to>
    <xdr:pic>
      <xdr:nvPicPr>
        <xdr:cNvPr id="19" name="Picture 18" descr="Image result for flag of guernsey">
          <a:extLst>
            <a:ext uri="{FF2B5EF4-FFF2-40B4-BE49-F238E27FC236}">
              <a16:creationId xmlns:a16="http://schemas.microsoft.com/office/drawing/2014/main" id="{817E8BA1-EFDA-45D6-A251-40E0FA4D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723900"/>
          <a:ext cx="500063" cy="299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11907</xdr:colOff>
      <xdr:row>4</xdr:row>
      <xdr:rowOff>11430</xdr:rowOff>
    </xdr:from>
    <xdr:ext cx="497682" cy="300037"/>
    <xdr:pic>
      <xdr:nvPicPr>
        <xdr:cNvPr id="14" name="Picture 13" descr="Image result for flag of england">
          <a:extLst>
            <a:ext uri="{FF2B5EF4-FFF2-40B4-BE49-F238E27FC236}">
              <a16:creationId xmlns:a16="http://schemas.microsoft.com/office/drawing/2014/main" id="{77C24745-406F-485D-ADFC-2228F8B2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247" y="727710"/>
          <a:ext cx="497682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9525</xdr:colOff>
      <xdr:row>4</xdr:row>
      <xdr:rowOff>9525</xdr:rowOff>
    </xdr:from>
    <xdr:ext cx="502442" cy="302419"/>
    <xdr:pic>
      <xdr:nvPicPr>
        <xdr:cNvPr id="20" name="Picture 19" descr="Image result for flags of jersey">
          <a:extLst>
            <a:ext uri="{FF2B5EF4-FFF2-40B4-BE49-F238E27FC236}">
              <a16:creationId xmlns:a16="http://schemas.microsoft.com/office/drawing/2014/main" id="{C9819408-83BC-4C7B-852F-0F71B2ED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723900"/>
          <a:ext cx="502442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8442</xdr:colOff>
      <xdr:row>4</xdr:row>
      <xdr:rowOff>14287</xdr:rowOff>
    </xdr:from>
    <xdr:ext cx="505908" cy="300941"/>
    <xdr:pic>
      <xdr:nvPicPr>
        <xdr:cNvPr id="21" name="Picture 20" descr="Ireland flag image - free download">
          <a:extLst>
            <a:ext uri="{FF2B5EF4-FFF2-40B4-BE49-F238E27FC236}">
              <a16:creationId xmlns:a16="http://schemas.microsoft.com/office/drawing/2014/main" id="{A85027EA-94CE-4510-B1EF-707A008D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7192" y="728662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11907</xdr:colOff>
      <xdr:row>4</xdr:row>
      <xdr:rowOff>11430</xdr:rowOff>
    </xdr:from>
    <xdr:ext cx="497682" cy="300037"/>
    <xdr:pic>
      <xdr:nvPicPr>
        <xdr:cNvPr id="22" name="Picture 21" descr="Image result for flag of england">
          <a:extLst>
            <a:ext uri="{FF2B5EF4-FFF2-40B4-BE49-F238E27FC236}">
              <a16:creationId xmlns:a16="http://schemas.microsoft.com/office/drawing/2014/main" id="{58B916B4-45B2-4683-AE0B-8172D030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8587" y="727710"/>
          <a:ext cx="497682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4762</xdr:colOff>
      <xdr:row>4</xdr:row>
      <xdr:rowOff>4763</xdr:rowOff>
    </xdr:from>
    <xdr:ext cx="509588" cy="309563"/>
    <xdr:pic>
      <xdr:nvPicPr>
        <xdr:cNvPr id="23" name="Picture 22" descr="Image result for flag of scotland">
          <a:extLst>
            <a:ext uri="{FF2B5EF4-FFF2-40B4-BE49-F238E27FC236}">
              <a16:creationId xmlns:a16="http://schemas.microsoft.com/office/drawing/2014/main" id="{CEB3768D-A92F-475B-AF12-26FEE41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782" y="1109663"/>
          <a:ext cx="509588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8442</xdr:colOff>
      <xdr:row>4</xdr:row>
      <xdr:rowOff>14287</xdr:rowOff>
    </xdr:from>
    <xdr:ext cx="505908" cy="300941"/>
    <xdr:pic>
      <xdr:nvPicPr>
        <xdr:cNvPr id="24" name="Picture 23" descr="Ireland flag image - free download">
          <a:extLst>
            <a:ext uri="{FF2B5EF4-FFF2-40B4-BE49-F238E27FC236}">
              <a16:creationId xmlns:a16="http://schemas.microsoft.com/office/drawing/2014/main" id="{43BC9DED-DA09-4670-945F-414D8F58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7192" y="728662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4762</xdr:colOff>
      <xdr:row>4</xdr:row>
      <xdr:rowOff>4763</xdr:rowOff>
    </xdr:from>
    <xdr:ext cx="509588" cy="309563"/>
    <xdr:pic>
      <xdr:nvPicPr>
        <xdr:cNvPr id="25" name="Picture 24" descr="Image result for flag of scotland">
          <a:extLst>
            <a:ext uri="{FF2B5EF4-FFF2-40B4-BE49-F238E27FC236}">
              <a16:creationId xmlns:a16="http://schemas.microsoft.com/office/drawing/2014/main" id="{8E0B2D79-5C2E-436B-B9C3-F6E30932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6812" y="719138"/>
          <a:ext cx="509588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10244</xdr:colOff>
      <xdr:row>4</xdr:row>
      <xdr:rowOff>19050</xdr:rowOff>
    </xdr:from>
    <xdr:ext cx="499344" cy="299412"/>
    <xdr:pic>
      <xdr:nvPicPr>
        <xdr:cNvPr id="26" name="Picture 25" descr="Image result for flags of wales and scotland">
          <a:extLst>
            <a:ext uri="{FF2B5EF4-FFF2-40B4-BE49-F238E27FC236}">
              <a16:creationId xmlns:a16="http://schemas.microsoft.com/office/drawing/2014/main" id="{959C65E9-5E49-4C9C-B831-ACE67CCB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7544" y="733425"/>
          <a:ext cx="499344" cy="299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9525</xdr:colOff>
      <xdr:row>4</xdr:row>
      <xdr:rowOff>10500</xdr:rowOff>
    </xdr:from>
    <xdr:ext cx="500063" cy="300933"/>
    <xdr:pic>
      <xdr:nvPicPr>
        <xdr:cNvPr id="27" name="Picture 26" descr="Image result for flags of northern ireland">
          <a:extLst>
            <a:ext uri="{FF2B5EF4-FFF2-40B4-BE49-F238E27FC236}">
              <a16:creationId xmlns:a16="http://schemas.microsoft.com/office/drawing/2014/main" id="{DBAF98F8-629A-4BAF-9446-EDB5F980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39875" y="724875"/>
          <a:ext cx="500063" cy="30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9525</xdr:colOff>
      <xdr:row>4</xdr:row>
      <xdr:rowOff>10500</xdr:rowOff>
    </xdr:from>
    <xdr:ext cx="500063" cy="300933"/>
    <xdr:pic>
      <xdr:nvPicPr>
        <xdr:cNvPr id="29" name="Picture 28" descr="Image result for flags of northern ireland">
          <a:extLst>
            <a:ext uri="{FF2B5EF4-FFF2-40B4-BE49-F238E27FC236}">
              <a16:creationId xmlns:a16="http://schemas.microsoft.com/office/drawing/2014/main" id="{D565C201-2C34-412B-B624-BDD286E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24875"/>
          <a:ext cx="500063" cy="300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11907</xdr:colOff>
      <xdr:row>4</xdr:row>
      <xdr:rowOff>11430</xdr:rowOff>
    </xdr:from>
    <xdr:ext cx="497682" cy="300037"/>
    <xdr:pic>
      <xdr:nvPicPr>
        <xdr:cNvPr id="31" name="Picture 30" descr="Image result for flag of england">
          <a:extLst>
            <a:ext uri="{FF2B5EF4-FFF2-40B4-BE49-F238E27FC236}">
              <a16:creationId xmlns:a16="http://schemas.microsoft.com/office/drawing/2014/main" id="{B9080FA6-B692-4C59-A1B9-F78F6E5E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827" y="727710"/>
          <a:ext cx="497682" cy="30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9525</xdr:colOff>
      <xdr:row>4</xdr:row>
      <xdr:rowOff>9525</xdr:rowOff>
    </xdr:from>
    <xdr:ext cx="500063" cy="299156"/>
    <xdr:pic>
      <xdr:nvPicPr>
        <xdr:cNvPr id="32" name="Picture 31" descr="Image result for flag of guernsey">
          <a:extLst>
            <a:ext uri="{FF2B5EF4-FFF2-40B4-BE49-F238E27FC236}">
              <a16:creationId xmlns:a16="http://schemas.microsoft.com/office/drawing/2014/main" id="{2C43253A-9D1E-46EF-BABD-C5A7C863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723900"/>
          <a:ext cx="500063" cy="299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8442</xdr:colOff>
      <xdr:row>4</xdr:row>
      <xdr:rowOff>14287</xdr:rowOff>
    </xdr:from>
    <xdr:ext cx="505908" cy="300941"/>
    <xdr:pic>
      <xdr:nvPicPr>
        <xdr:cNvPr id="33" name="Picture 32" descr="Ireland flag image - free download">
          <a:extLst>
            <a:ext uri="{FF2B5EF4-FFF2-40B4-BE49-F238E27FC236}">
              <a16:creationId xmlns:a16="http://schemas.microsoft.com/office/drawing/2014/main" id="{E60D1755-7D9A-42B2-BB4A-90EDFA0C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842" y="728662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9525</xdr:colOff>
      <xdr:row>4</xdr:row>
      <xdr:rowOff>9525</xdr:rowOff>
    </xdr:from>
    <xdr:ext cx="502442" cy="302419"/>
    <xdr:pic>
      <xdr:nvPicPr>
        <xdr:cNvPr id="34" name="Picture 33" descr="Image result for flags of jersey">
          <a:extLst>
            <a:ext uri="{FF2B5EF4-FFF2-40B4-BE49-F238E27FC236}">
              <a16:creationId xmlns:a16="http://schemas.microsoft.com/office/drawing/2014/main" id="{CFC0A459-8975-4359-9B82-46BE3C79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723900"/>
          <a:ext cx="502442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10244</xdr:colOff>
      <xdr:row>4</xdr:row>
      <xdr:rowOff>19050</xdr:rowOff>
    </xdr:from>
    <xdr:ext cx="499344" cy="299412"/>
    <xdr:pic>
      <xdr:nvPicPr>
        <xdr:cNvPr id="35" name="Picture 34" descr="Image result for flags of wales and scotland">
          <a:extLst>
            <a:ext uri="{FF2B5EF4-FFF2-40B4-BE49-F238E27FC236}">
              <a16:creationId xmlns:a16="http://schemas.microsoft.com/office/drawing/2014/main" id="{6D371A1D-1FCF-4B22-8AD6-FC531012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694" y="733425"/>
          <a:ext cx="499344" cy="299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10244</xdr:colOff>
      <xdr:row>4</xdr:row>
      <xdr:rowOff>19050</xdr:rowOff>
    </xdr:from>
    <xdr:ext cx="499344" cy="299412"/>
    <xdr:pic>
      <xdr:nvPicPr>
        <xdr:cNvPr id="28" name="Picture 27" descr="Image result for flags of wales and scotland">
          <a:extLst>
            <a:ext uri="{FF2B5EF4-FFF2-40B4-BE49-F238E27FC236}">
              <a16:creationId xmlns:a16="http://schemas.microsoft.com/office/drawing/2014/main" id="{987186A8-8F50-4939-93D6-E515DD47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204" y="735330"/>
          <a:ext cx="499344" cy="299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8442</xdr:colOff>
      <xdr:row>4</xdr:row>
      <xdr:rowOff>14287</xdr:rowOff>
    </xdr:from>
    <xdr:ext cx="505908" cy="300941"/>
    <xdr:pic>
      <xdr:nvPicPr>
        <xdr:cNvPr id="30" name="Picture 29" descr="Ireland flag image - free download">
          <a:extLst>
            <a:ext uri="{FF2B5EF4-FFF2-40B4-BE49-F238E27FC236}">
              <a16:creationId xmlns:a16="http://schemas.microsoft.com/office/drawing/2014/main" id="{A2319541-40A5-46DE-8659-06E63803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8702" y="730567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24</xdr:col>
      <xdr:colOff>4609</xdr:colOff>
      <xdr:row>4</xdr:row>
      <xdr:rowOff>3810</xdr:rowOff>
    </xdr:from>
    <xdr:to>
      <xdr:col>24</xdr:col>
      <xdr:colOff>522039</xdr:colOff>
      <xdr:row>4</xdr:row>
      <xdr:rowOff>308609</xdr:rowOff>
    </xdr:to>
    <xdr:pic>
      <xdr:nvPicPr>
        <xdr:cNvPr id="36" name="Picture 35" descr="Flag of the United States of America">
          <a:extLst>
            <a:ext uri="{FF2B5EF4-FFF2-40B4-BE49-F238E27FC236}">
              <a16:creationId xmlns:a16="http://schemas.microsoft.com/office/drawing/2014/main" id="{42855039-937D-4271-89EC-F24B6810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289" y="1108710"/>
          <a:ext cx="51743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7620</xdr:colOff>
      <xdr:row>4</xdr:row>
      <xdr:rowOff>0</xdr:rowOff>
    </xdr:from>
    <xdr:to>
      <xdr:col>32</xdr:col>
      <xdr:colOff>521970</xdr:colOff>
      <xdr:row>4</xdr:row>
      <xdr:rowOff>308610</xdr:rowOff>
    </xdr:to>
    <xdr:pic>
      <xdr:nvPicPr>
        <xdr:cNvPr id="38" name="Picture 37" descr="Germany Flag">
          <a:extLst>
            <a:ext uri="{FF2B5EF4-FFF2-40B4-BE49-F238E27FC236}">
              <a16:creationId xmlns:a16="http://schemas.microsoft.com/office/drawing/2014/main" id="{4F6CDDBE-80E6-48C0-9DC1-57F26B34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9980" y="1104900"/>
          <a:ext cx="514350" cy="30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3810</xdr:colOff>
      <xdr:row>4</xdr:row>
      <xdr:rowOff>7620</xdr:rowOff>
    </xdr:from>
    <xdr:to>
      <xdr:col>27</xdr:col>
      <xdr:colOff>521240</xdr:colOff>
      <xdr:row>4</xdr:row>
      <xdr:rowOff>312419</xdr:rowOff>
    </xdr:to>
    <xdr:pic>
      <xdr:nvPicPr>
        <xdr:cNvPr id="40" name="Picture 39" descr="Flag of the United States of America">
          <a:extLst>
            <a:ext uri="{FF2B5EF4-FFF2-40B4-BE49-F238E27FC236}">
              <a16:creationId xmlns:a16="http://schemas.microsoft.com/office/drawing/2014/main" id="{C536F357-065B-425D-B74C-D3814696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8830" y="1112520"/>
          <a:ext cx="51743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</xdr:colOff>
      <xdr:row>4</xdr:row>
      <xdr:rowOff>7620</xdr:rowOff>
    </xdr:from>
    <xdr:to>
      <xdr:col>35</xdr:col>
      <xdr:colOff>521240</xdr:colOff>
      <xdr:row>4</xdr:row>
      <xdr:rowOff>312419</xdr:rowOff>
    </xdr:to>
    <xdr:pic>
      <xdr:nvPicPr>
        <xdr:cNvPr id="41" name="Picture 40" descr="Flag of the United States of America">
          <a:extLst>
            <a:ext uri="{FF2B5EF4-FFF2-40B4-BE49-F238E27FC236}">
              <a16:creationId xmlns:a16="http://schemas.microsoft.com/office/drawing/2014/main" id="{C605FBF4-C083-40AB-AC36-8F850E8A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3510" y="1112520"/>
          <a:ext cx="51743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7620</xdr:colOff>
      <xdr:row>4</xdr:row>
      <xdr:rowOff>7620</xdr:rowOff>
    </xdr:from>
    <xdr:to>
      <xdr:col>36</xdr:col>
      <xdr:colOff>521970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A3B91A-2C0C-4C01-BE47-4BE3EC4A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183100" y="1112520"/>
          <a:ext cx="514350" cy="304800"/>
        </a:xfrm>
        <a:prstGeom prst="rect">
          <a:avLst/>
        </a:prstGeom>
      </xdr:spPr>
    </xdr:pic>
    <xdr:clientData/>
  </xdr:twoCellAnchor>
  <xdr:twoCellAnchor editAs="oneCell">
    <xdr:from>
      <xdr:col>29</xdr:col>
      <xdr:colOff>11431</xdr:colOff>
      <xdr:row>4</xdr:row>
      <xdr:rowOff>8384</xdr:rowOff>
    </xdr:from>
    <xdr:to>
      <xdr:col>29</xdr:col>
      <xdr:colOff>518160</xdr:colOff>
      <xdr:row>4</xdr:row>
      <xdr:rowOff>304800</xdr:rowOff>
    </xdr:to>
    <xdr:pic>
      <xdr:nvPicPr>
        <xdr:cNvPr id="42" name="Picture 41" descr="Flag of Denmark">
          <a:extLst>
            <a:ext uri="{FF2B5EF4-FFF2-40B4-BE49-F238E27FC236}">
              <a16:creationId xmlns:a16="http://schemas.microsoft.com/office/drawing/2014/main" id="{2059FF3D-9CF3-483B-AD24-A60E44F8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8011" y="1113284"/>
          <a:ext cx="506729" cy="296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37</xdr:col>
      <xdr:colOff>8442</xdr:colOff>
      <xdr:row>4</xdr:row>
      <xdr:rowOff>14287</xdr:rowOff>
    </xdr:from>
    <xdr:ext cx="505908" cy="300941"/>
    <xdr:pic>
      <xdr:nvPicPr>
        <xdr:cNvPr id="37" name="Picture 36" descr="Ireland flag image - free download">
          <a:extLst>
            <a:ext uri="{FF2B5EF4-FFF2-40B4-BE49-F238E27FC236}">
              <a16:creationId xmlns:a16="http://schemas.microsoft.com/office/drawing/2014/main" id="{115F0F5F-D9EF-4E05-ACDF-E70BC6C9F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7682" y="1119187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38</xdr:col>
      <xdr:colOff>15240</xdr:colOff>
      <xdr:row>4</xdr:row>
      <xdr:rowOff>7620</xdr:rowOff>
    </xdr:from>
    <xdr:to>
      <xdr:col>38</xdr:col>
      <xdr:colOff>521969</xdr:colOff>
      <xdr:row>4</xdr:row>
      <xdr:rowOff>304036</xdr:rowOff>
    </xdr:to>
    <xdr:pic>
      <xdr:nvPicPr>
        <xdr:cNvPr id="8" name="Picture 7" descr="Flag of Denmark">
          <a:extLst>
            <a:ext uri="{FF2B5EF4-FFF2-40B4-BE49-F238E27FC236}">
              <a16:creationId xmlns:a16="http://schemas.microsoft.com/office/drawing/2014/main" id="{A6C9EAC4-FA2B-4595-997E-5025F8D3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8060" y="1112520"/>
          <a:ext cx="506729" cy="296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31</xdr:col>
      <xdr:colOff>15240</xdr:colOff>
      <xdr:row>4</xdr:row>
      <xdr:rowOff>15240</xdr:rowOff>
    </xdr:from>
    <xdr:ext cx="505908" cy="300941"/>
    <xdr:pic>
      <xdr:nvPicPr>
        <xdr:cNvPr id="5" name="Picture 4" descr="Ireland flag image - free download">
          <a:extLst>
            <a:ext uri="{FF2B5EF4-FFF2-40B4-BE49-F238E27FC236}">
              <a16:creationId xmlns:a16="http://schemas.microsoft.com/office/drawing/2014/main" id="{A71DB31F-DAB0-4DEE-816F-CF06EEF0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3380" y="1120140"/>
          <a:ext cx="505908" cy="30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0</xdr:colOff>
      <xdr:row>0</xdr:row>
      <xdr:rowOff>0</xdr:rowOff>
    </xdr:from>
    <xdr:to>
      <xdr:col>67</xdr:col>
      <xdr:colOff>304800</xdr:colOff>
      <xdr:row>1</xdr:row>
      <xdr:rowOff>30480</xdr:rowOff>
    </xdr:to>
    <xdr:sp macro="" textlink="">
      <xdr:nvSpPr>
        <xdr:cNvPr id="2" name="AutoShape 1" descr="Image result for flags of the home nations">
          <a:extLst>
            <a:ext uri="{FF2B5EF4-FFF2-40B4-BE49-F238E27FC236}">
              <a16:creationId xmlns:a16="http://schemas.microsoft.com/office/drawing/2014/main" id="{D016FEA7-82F7-443E-97E5-E160D0D863C1}"/>
            </a:ext>
          </a:extLst>
        </xdr:cNvPr>
        <xdr:cNvSpPr>
          <a:spLocks noChangeAspect="1" noChangeArrowheads="1"/>
        </xdr:cNvSpPr>
      </xdr:nvSpPr>
      <xdr:spPr bwMode="auto">
        <a:xfrm>
          <a:off x="24940260" y="21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</xdr:row>
      <xdr:rowOff>60960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D974AC-C93D-42B5-B4C6-DF3389697AE2}"/>
            </a:ext>
          </a:extLst>
        </xdr:cNvPr>
        <xdr:cNvSpPr txBox="1"/>
      </xdr:nvSpPr>
      <xdr:spPr>
        <a:xfrm>
          <a:off x="38862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6</xdr:row>
      <xdr:rowOff>60960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00CD24B-F7DA-436E-81B3-70754AD9FF49}"/>
            </a:ext>
          </a:extLst>
        </xdr:cNvPr>
        <xdr:cNvSpPr txBox="1"/>
      </xdr:nvSpPr>
      <xdr:spPr>
        <a:xfrm>
          <a:off x="70866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6</xdr:row>
      <xdr:rowOff>60960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CFD683E-D31D-458E-B09A-0D586BC74C5D}"/>
            </a:ext>
          </a:extLst>
        </xdr:cNvPr>
        <xdr:cNvSpPr txBox="1"/>
      </xdr:nvSpPr>
      <xdr:spPr>
        <a:xfrm>
          <a:off x="1060704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6</xdr:row>
      <xdr:rowOff>60960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117255B-4CCB-48F2-B97F-0AB1F0BE428F}"/>
            </a:ext>
          </a:extLst>
        </xdr:cNvPr>
        <xdr:cNvSpPr txBox="1"/>
      </xdr:nvSpPr>
      <xdr:spPr>
        <a:xfrm>
          <a:off x="1392174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6D1FD-DF7A-43BD-AB3E-5401BB54C0B1}"/>
            </a:ext>
          </a:extLst>
        </xdr:cNvPr>
        <xdr:cNvSpPr txBox="1"/>
      </xdr:nvSpPr>
      <xdr:spPr>
        <a:xfrm>
          <a:off x="33528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378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01B5C32-89B5-4E25-B6B8-C32E773A1829}"/>
            </a:ext>
          </a:extLst>
        </xdr:cNvPr>
        <xdr:cNvSpPr txBox="1"/>
      </xdr:nvSpPr>
      <xdr:spPr>
        <a:xfrm>
          <a:off x="13921740" y="30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6</xdr:row>
      <xdr:rowOff>60960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6F24E5D-2235-4E66-9313-73634CA9E935}"/>
            </a:ext>
          </a:extLst>
        </xdr:cNvPr>
        <xdr:cNvSpPr txBox="1"/>
      </xdr:nvSpPr>
      <xdr:spPr>
        <a:xfrm>
          <a:off x="1740408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6</xdr:row>
      <xdr:rowOff>60960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CAF7475-54D4-4BF3-8CCD-45F49BE2B902}"/>
            </a:ext>
          </a:extLst>
        </xdr:cNvPr>
        <xdr:cNvSpPr txBox="1"/>
      </xdr:nvSpPr>
      <xdr:spPr>
        <a:xfrm>
          <a:off x="207264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45B5776-3AEF-416B-B7C8-FFC518B1FA42}"/>
            </a:ext>
          </a:extLst>
        </xdr:cNvPr>
        <xdr:cNvSpPr txBox="1"/>
      </xdr:nvSpPr>
      <xdr:spPr>
        <a:xfrm>
          <a:off x="33528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5</xdr:row>
      <xdr:rowOff>60960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FBD67E2-9B4E-4F77-A418-72726C6BF909}"/>
            </a:ext>
          </a:extLst>
        </xdr:cNvPr>
        <xdr:cNvSpPr txBox="1"/>
      </xdr:nvSpPr>
      <xdr:spPr>
        <a:xfrm>
          <a:off x="3886200" y="10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932C965-F36F-4C22-9993-3E65992AD5D2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C8E6D2E-74A1-410D-A854-6DC6E940AD1A}"/>
            </a:ext>
          </a:extLst>
        </xdr:cNvPr>
        <xdr:cNvSpPr txBox="1"/>
      </xdr:nvSpPr>
      <xdr:spPr>
        <a:xfrm>
          <a:off x="388620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DC34568-3026-4E14-A2AD-4579637DF2B5}"/>
            </a:ext>
          </a:extLst>
        </xdr:cNvPr>
        <xdr:cNvSpPr txBox="1"/>
      </xdr:nvSpPr>
      <xdr:spPr>
        <a:xfrm>
          <a:off x="38862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73CB9F2-9DC3-4FB7-903E-6214122025E2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6782952-800D-4277-B60B-F28087AC2409}"/>
            </a:ext>
          </a:extLst>
        </xdr:cNvPr>
        <xdr:cNvSpPr txBox="1"/>
      </xdr:nvSpPr>
      <xdr:spPr>
        <a:xfrm>
          <a:off x="7086600" y="243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1D1D1B7-B24B-429D-835E-C5F3D9C48E1A}"/>
            </a:ext>
          </a:extLst>
        </xdr:cNvPr>
        <xdr:cNvSpPr txBox="1"/>
      </xdr:nvSpPr>
      <xdr:spPr>
        <a:xfrm>
          <a:off x="7086600" y="243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F88F79-8F36-451B-93DE-88ED1D5ED49A}"/>
            </a:ext>
          </a:extLst>
        </xdr:cNvPr>
        <xdr:cNvSpPr txBox="1"/>
      </xdr:nvSpPr>
      <xdr:spPr>
        <a:xfrm>
          <a:off x="70866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67F9EA1-B08D-4950-AE84-7D5D75422BAE}"/>
            </a:ext>
          </a:extLst>
        </xdr:cNvPr>
        <xdr:cNvSpPr txBox="1"/>
      </xdr:nvSpPr>
      <xdr:spPr>
        <a:xfrm>
          <a:off x="70866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2</xdr:row>
      <xdr:rowOff>60960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5485B796-7246-4292-8124-24683107CB2B}"/>
            </a:ext>
          </a:extLst>
        </xdr:cNvPr>
        <xdr:cNvSpPr txBox="1"/>
      </xdr:nvSpPr>
      <xdr:spPr>
        <a:xfrm>
          <a:off x="20726400" y="60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D046AAB-ED6A-4610-B711-67475F619A6F}"/>
            </a:ext>
          </a:extLst>
        </xdr:cNvPr>
        <xdr:cNvSpPr txBox="1"/>
      </xdr:nvSpPr>
      <xdr:spPr>
        <a:xfrm>
          <a:off x="20726400" y="30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311C2AE-9940-4B08-8788-54BF043CEF85}"/>
            </a:ext>
          </a:extLst>
        </xdr:cNvPr>
        <xdr:cNvSpPr txBox="1"/>
      </xdr:nvSpPr>
      <xdr:spPr>
        <a:xfrm>
          <a:off x="2072640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378</xdr:row>
      <xdr:rowOff>0</xdr:rowOff>
    </xdr:from>
    <xdr:ext cx="304800" cy="304800"/>
    <xdr:sp macro="" textlink="">
      <xdr:nvSpPr>
        <xdr:cNvPr id="25" name="AutoShape 1" descr="Image result for flags of the home nations">
          <a:extLst>
            <a:ext uri="{FF2B5EF4-FFF2-40B4-BE49-F238E27FC236}">
              <a16:creationId xmlns:a16="http://schemas.microsoft.com/office/drawing/2014/main" id="{D36290DB-8BC9-4E67-A9EB-4F5A0851415B}"/>
            </a:ext>
          </a:extLst>
        </xdr:cNvPr>
        <xdr:cNvSpPr>
          <a:spLocks noChangeAspect="1" noChangeArrowheads="1"/>
        </xdr:cNvSpPr>
      </xdr:nvSpPr>
      <xdr:spPr bwMode="auto">
        <a:xfrm>
          <a:off x="24940260" y="4145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1B48093-B210-4B02-8E34-6AC19695C434}"/>
            </a:ext>
          </a:extLst>
        </xdr:cNvPr>
        <xdr:cNvSpPr txBox="1"/>
      </xdr:nvSpPr>
      <xdr:spPr>
        <a:xfrm>
          <a:off x="38862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60D019C-74B0-413A-89C3-41C2FB970D05}"/>
            </a:ext>
          </a:extLst>
        </xdr:cNvPr>
        <xdr:cNvSpPr txBox="1"/>
      </xdr:nvSpPr>
      <xdr:spPr>
        <a:xfrm>
          <a:off x="70866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378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7D0842B-AAAB-46A8-B154-B19D957C1FD9}"/>
            </a:ext>
          </a:extLst>
        </xdr:cNvPr>
        <xdr:cNvSpPr txBox="1"/>
      </xdr:nvSpPr>
      <xdr:spPr>
        <a:xfrm>
          <a:off x="1060704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378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97DFBC-159E-4E46-B272-AFC21CBEE523}"/>
            </a:ext>
          </a:extLst>
        </xdr:cNvPr>
        <xdr:cNvSpPr txBox="1"/>
      </xdr:nvSpPr>
      <xdr:spPr>
        <a:xfrm>
          <a:off x="1392174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4A9BBF7-39A9-42D7-89E7-0831A698AFE9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378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857A3-6DB5-441F-91FE-12E7E92C2B05}"/>
            </a:ext>
          </a:extLst>
        </xdr:cNvPr>
        <xdr:cNvSpPr txBox="1"/>
      </xdr:nvSpPr>
      <xdr:spPr>
        <a:xfrm>
          <a:off x="1392174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378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13A4DB2-D5C7-4793-B3BB-20CF53EC2ECF}"/>
            </a:ext>
          </a:extLst>
        </xdr:cNvPr>
        <xdr:cNvSpPr txBox="1"/>
      </xdr:nvSpPr>
      <xdr:spPr>
        <a:xfrm>
          <a:off x="1740408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BBB262A7-F6F1-4CDD-BAC3-7156CFA1452F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8DAE1AC-667A-4508-B705-3BEEFD8E9FB7}"/>
            </a:ext>
          </a:extLst>
        </xdr:cNvPr>
        <xdr:cNvSpPr txBox="1"/>
      </xdr:nvSpPr>
      <xdr:spPr>
        <a:xfrm>
          <a:off x="33528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C5730F7-2CDC-48E7-8C25-F4AADD11E6BB}"/>
            </a:ext>
          </a:extLst>
        </xdr:cNvPr>
        <xdr:cNvSpPr txBox="1"/>
      </xdr:nvSpPr>
      <xdr:spPr>
        <a:xfrm>
          <a:off x="388620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796001A-1F42-4D97-B0C5-01918FEFEECB}"/>
            </a:ext>
          </a:extLst>
        </xdr:cNvPr>
        <xdr:cNvSpPr txBox="1"/>
      </xdr:nvSpPr>
      <xdr:spPr>
        <a:xfrm>
          <a:off x="38862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4C8E3AD-0646-4563-B863-E2F10B533B1C}"/>
            </a:ext>
          </a:extLst>
        </xdr:cNvPr>
        <xdr:cNvSpPr txBox="1"/>
      </xdr:nvSpPr>
      <xdr:spPr>
        <a:xfrm>
          <a:off x="388620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DBFECAD-B9B6-41FF-A385-64135D59651F}"/>
            </a:ext>
          </a:extLst>
        </xdr:cNvPr>
        <xdr:cNvSpPr txBox="1"/>
      </xdr:nvSpPr>
      <xdr:spPr>
        <a:xfrm>
          <a:off x="38862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7AA87E2-76B0-4EDA-BA0F-B80836394F98}"/>
            </a:ext>
          </a:extLst>
        </xdr:cNvPr>
        <xdr:cNvSpPr txBox="1"/>
      </xdr:nvSpPr>
      <xdr:spPr>
        <a:xfrm>
          <a:off x="38862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0BC2DEB-45F8-4E54-BD66-56F7F1117388}"/>
            </a:ext>
          </a:extLst>
        </xdr:cNvPr>
        <xdr:cNvSpPr txBox="1"/>
      </xdr:nvSpPr>
      <xdr:spPr>
        <a:xfrm>
          <a:off x="70866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438CBAFF-6B38-41CD-8F49-F2E5FDA4FA7A}"/>
            </a:ext>
          </a:extLst>
        </xdr:cNvPr>
        <xdr:cNvSpPr txBox="1"/>
      </xdr:nvSpPr>
      <xdr:spPr>
        <a:xfrm>
          <a:off x="70866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1552B2F-294D-4DD1-993F-48960B22E572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7C9E12B-50A3-43DB-9956-1CC29D6A042C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A374A47-1EBE-4DF1-B13C-690D2A95B467}"/>
            </a:ext>
          </a:extLst>
        </xdr:cNvPr>
        <xdr:cNvSpPr txBox="1"/>
      </xdr:nvSpPr>
      <xdr:spPr>
        <a:xfrm>
          <a:off x="2072640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3FCF124-4F9D-4D47-81DC-C62C19B41FC2}"/>
            </a:ext>
          </a:extLst>
        </xdr:cNvPr>
        <xdr:cNvSpPr txBox="1"/>
      </xdr:nvSpPr>
      <xdr:spPr>
        <a:xfrm>
          <a:off x="2072640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CDE77CC5-4B5E-4764-AC39-FF28EFC7ED13}"/>
            </a:ext>
          </a:extLst>
        </xdr:cNvPr>
        <xdr:cNvSpPr txBox="1"/>
      </xdr:nvSpPr>
      <xdr:spPr>
        <a:xfrm>
          <a:off x="33528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2B91491-3F00-4EED-90F6-4991DA8B310A}"/>
            </a:ext>
          </a:extLst>
        </xdr:cNvPr>
        <xdr:cNvSpPr txBox="1"/>
      </xdr:nvSpPr>
      <xdr:spPr>
        <a:xfrm>
          <a:off x="33528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3241A24-A73C-4BDE-862E-5D85AED41D8B}"/>
            </a:ext>
          </a:extLst>
        </xdr:cNvPr>
        <xdr:cNvSpPr txBox="1"/>
      </xdr:nvSpPr>
      <xdr:spPr>
        <a:xfrm>
          <a:off x="335280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BE33EA5-8045-4921-8948-A9008001C685}"/>
            </a:ext>
          </a:extLst>
        </xdr:cNvPr>
        <xdr:cNvSpPr txBox="1"/>
      </xdr:nvSpPr>
      <xdr:spPr>
        <a:xfrm>
          <a:off x="33528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E1AA841-EEF7-4FB9-9370-6D52AB8ED5B7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3AC1BBC9-ECC0-40D9-9F9C-B943C1514169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2BFC5A8-E885-45D2-A34A-ADA2DEBD950A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59A8EB5-CB3A-4792-B0DB-E4EB08865502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D219ECC-38A3-4AC4-B6C9-754CEE372259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B231B6CF-D3F9-4EFF-B994-C5F6409079C6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B36B75F-B2B2-44CB-8203-4BE9446942B7}"/>
            </a:ext>
          </a:extLst>
        </xdr:cNvPr>
        <xdr:cNvSpPr txBox="1"/>
      </xdr:nvSpPr>
      <xdr:spPr>
        <a:xfrm>
          <a:off x="207264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378</xdr:row>
      <xdr:rowOff>0</xdr:rowOff>
    </xdr:from>
    <xdr:ext cx="304800" cy="304800"/>
    <xdr:sp macro="" textlink="">
      <xdr:nvSpPr>
        <xdr:cNvPr id="57" name="AutoShape 1" descr="Image result for flags of the home nations">
          <a:extLst>
            <a:ext uri="{FF2B5EF4-FFF2-40B4-BE49-F238E27FC236}">
              <a16:creationId xmlns:a16="http://schemas.microsoft.com/office/drawing/2014/main" id="{384C6E6A-1EB0-4B9B-8B74-BBCD6E33AFD1}"/>
            </a:ext>
          </a:extLst>
        </xdr:cNvPr>
        <xdr:cNvSpPr>
          <a:spLocks noChangeAspect="1" noChangeArrowheads="1"/>
        </xdr:cNvSpPr>
      </xdr:nvSpPr>
      <xdr:spPr bwMode="auto">
        <a:xfrm>
          <a:off x="24940260" y="8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B4A8990-29CD-47ED-8427-454ABE4239D3}"/>
            </a:ext>
          </a:extLst>
        </xdr:cNvPr>
        <xdr:cNvSpPr txBox="1"/>
      </xdr:nvSpPr>
      <xdr:spPr>
        <a:xfrm>
          <a:off x="430530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724B994-CFDD-4A00-B035-60E61D3018C0}"/>
            </a:ext>
          </a:extLst>
        </xdr:cNvPr>
        <xdr:cNvSpPr txBox="1"/>
      </xdr:nvSpPr>
      <xdr:spPr>
        <a:xfrm>
          <a:off x="708660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378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B9BFE382-7608-4F5F-A599-0BBE6007B01A}"/>
            </a:ext>
          </a:extLst>
        </xdr:cNvPr>
        <xdr:cNvSpPr txBox="1"/>
      </xdr:nvSpPr>
      <xdr:spPr>
        <a:xfrm>
          <a:off x="1060704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378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0025731-8F62-4318-ADDD-E3718C33C99D}"/>
            </a:ext>
          </a:extLst>
        </xdr:cNvPr>
        <xdr:cNvSpPr txBox="1"/>
      </xdr:nvSpPr>
      <xdr:spPr>
        <a:xfrm>
          <a:off x="1392174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6152FE8-C22A-4222-BC5E-5F045A6999B0}"/>
            </a:ext>
          </a:extLst>
        </xdr:cNvPr>
        <xdr:cNvSpPr txBox="1"/>
      </xdr:nvSpPr>
      <xdr:spPr>
        <a:xfrm>
          <a:off x="739140" y="1212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378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92771F8-90DA-4D91-84B6-3BEA475260FB}"/>
            </a:ext>
          </a:extLst>
        </xdr:cNvPr>
        <xdr:cNvSpPr txBox="1"/>
      </xdr:nvSpPr>
      <xdr:spPr>
        <a:xfrm>
          <a:off x="13921740" y="1242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378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2713440E-6D9C-491A-B207-457B35A91DE7}"/>
            </a:ext>
          </a:extLst>
        </xdr:cNvPr>
        <xdr:cNvSpPr txBox="1"/>
      </xdr:nvSpPr>
      <xdr:spPr>
        <a:xfrm>
          <a:off x="1740408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FFC653D-887D-4636-9AA3-41752E049E4C}"/>
            </a:ext>
          </a:extLst>
        </xdr:cNvPr>
        <xdr:cNvSpPr txBox="1"/>
      </xdr:nvSpPr>
      <xdr:spPr>
        <a:xfrm>
          <a:off x="73914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A581FA0-0495-4648-9517-45A8F5BA5262}"/>
            </a:ext>
          </a:extLst>
        </xdr:cNvPr>
        <xdr:cNvSpPr txBox="1"/>
      </xdr:nvSpPr>
      <xdr:spPr>
        <a:xfrm>
          <a:off x="73914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E3A455EF-562E-4728-A8AC-96EA69424EE4}"/>
            </a:ext>
          </a:extLst>
        </xdr:cNvPr>
        <xdr:cNvSpPr txBox="1"/>
      </xdr:nvSpPr>
      <xdr:spPr>
        <a:xfrm>
          <a:off x="4305300" y="983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851876B-2AB0-48D6-8852-03EEFD5FFC1C}"/>
            </a:ext>
          </a:extLst>
        </xdr:cNvPr>
        <xdr:cNvSpPr txBox="1"/>
      </xdr:nvSpPr>
      <xdr:spPr>
        <a:xfrm>
          <a:off x="4305300" y="1212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900BD41-4E06-4598-BD80-C5DC7A2361E7}"/>
            </a:ext>
          </a:extLst>
        </xdr:cNvPr>
        <xdr:cNvSpPr txBox="1"/>
      </xdr:nvSpPr>
      <xdr:spPr>
        <a:xfrm>
          <a:off x="430530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EC91749E-D540-41FF-B0FB-DED051B8CFD1}"/>
            </a:ext>
          </a:extLst>
        </xdr:cNvPr>
        <xdr:cNvSpPr txBox="1"/>
      </xdr:nvSpPr>
      <xdr:spPr>
        <a:xfrm>
          <a:off x="4305300" y="1197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378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D6409313-5A1F-446B-BA2B-465AB8306E27}"/>
            </a:ext>
          </a:extLst>
        </xdr:cNvPr>
        <xdr:cNvSpPr txBox="1"/>
      </xdr:nvSpPr>
      <xdr:spPr>
        <a:xfrm>
          <a:off x="4305300" y="1212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C95F698-E69C-4173-B47E-805F27F8E02A}"/>
            </a:ext>
          </a:extLst>
        </xdr:cNvPr>
        <xdr:cNvSpPr txBox="1"/>
      </xdr:nvSpPr>
      <xdr:spPr>
        <a:xfrm>
          <a:off x="7086600" y="1181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DEBE58D9-BEC5-4E20-962A-E5CAB2CA46BA}"/>
            </a:ext>
          </a:extLst>
        </xdr:cNvPr>
        <xdr:cNvSpPr txBox="1"/>
      </xdr:nvSpPr>
      <xdr:spPr>
        <a:xfrm>
          <a:off x="7086600" y="1181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853E2F5A-52DB-4869-BB84-61C477827EB9}"/>
            </a:ext>
          </a:extLst>
        </xdr:cNvPr>
        <xdr:cNvSpPr txBox="1"/>
      </xdr:nvSpPr>
      <xdr:spPr>
        <a:xfrm>
          <a:off x="7086600" y="1197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9A49FE7-5451-459E-A775-D0FA74D91CFA}"/>
            </a:ext>
          </a:extLst>
        </xdr:cNvPr>
        <xdr:cNvSpPr txBox="1"/>
      </xdr:nvSpPr>
      <xdr:spPr>
        <a:xfrm>
          <a:off x="7086600" y="1197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575250DF-68F7-48E1-A23D-04B20A039A2C}"/>
            </a:ext>
          </a:extLst>
        </xdr:cNvPr>
        <xdr:cNvSpPr txBox="1"/>
      </xdr:nvSpPr>
      <xdr:spPr>
        <a:xfrm>
          <a:off x="20726400" y="1242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96013EB7-76E1-49E7-8104-DFE26D01F072}"/>
            </a:ext>
          </a:extLst>
        </xdr:cNvPr>
        <xdr:cNvSpPr txBox="1"/>
      </xdr:nvSpPr>
      <xdr:spPr>
        <a:xfrm>
          <a:off x="2072640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CE558F9B-FD00-47AC-A00A-2B28C8F00DD0}"/>
            </a:ext>
          </a:extLst>
        </xdr:cNvPr>
        <xdr:cNvSpPr txBox="1"/>
      </xdr:nvSpPr>
      <xdr:spPr>
        <a:xfrm>
          <a:off x="739140" y="983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9AC6A204-EE8D-4808-BE79-C192DB90DC96}"/>
            </a:ext>
          </a:extLst>
        </xdr:cNvPr>
        <xdr:cNvSpPr txBox="1"/>
      </xdr:nvSpPr>
      <xdr:spPr>
        <a:xfrm>
          <a:off x="739140" y="998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87D0F0A-032D-4C61-923C-BAF8C349C37B}"/>
            </a:ext>
          </a:extLst>
        </xdr:cNvPr>
        <xdr:cNvSpPr txBox="1"/>
      </xdr:nvSpPr>
      <xdr:spPr>
        <a:xfrm>
          <a:off x="739140" y="1014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CCDBB3A-96AF-4F03-933F-BB315FA76C1E}"/>
            </a:ext>
          </a:extLst>
        </xdr:cNvPr>
        <xdr:cNvSpPr txBox="1"/>
      </xdr:nvSpPr>
      <xdr:spPr>
        <a:xfrm>
          <a:off x="739140" y="1197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54920D33-7484-44F0-9AEA-7BFCB07B2EBA}"/>
            </a:ext>
          </a:extLst>
        </xdr:cNvPr>
        <xdr:cNvSpPr txBox="1"/>
      </xdr:nvSpPr>
      <xdr:spPr>
        <a:xfrm>
          <a:off x="739140" y="1212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F16FEEFD-4BDB-408B-A7F2-5E5E0B773AFA}"/>
            </a:ext>
          </a:extLst>
        </xdr:cNvPr>
        <xdr:cNvSpPr txBox="1"/>
      </xdr:nvSpPr>
      <xdr:spPr>
        <a:xfrm>
          <a:off x="739140" y="1212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EE2D51CD-3014-4132-9D52-1EBE48F5F06B}"/>
            </a:ext>
          </a:extLst>
        </xdr:cNvPr>
        <xdr:cNvSpPr txBox="1"/>
      </xdr:nvSpPr>
      <xdr:spPr>
        <a:xfrm>
          <a:off x="73914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6652E6F1-A6F1-481B-BA71-56974082AA9B}"/>
            </a:ext>
          </a:extLst>
        </xdr:cNvPr>
        <xdr:cNvSpPr txBox="1"/>
      </xdr:nvSpPr>
      <xdr:spPr>
        <a:xfrm>
          <a:off x="73914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378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AC83384-D622-4B68-A150-EC6CA67E7CBD}"/>
            </a:ext>
          </a:extLst>
        </xdr:cNvPr>
        <xdr:cNvSpPr txBox="1"/>
      </xdr:nvSpPr>
      <xdr:spPr>
        <a:xfrm>
          <a:off x="739140" y="1227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2B83CEC4-1B5F-491B-AF44-404A9359C072}"/>
            </a:ext>
          </a:extLst>
        </xdr:cNvPr>
        <xdr:cNvSpPr txBox="1"/>
      </xdr:nvSpPr>
      <xdr:spPr>
        <a:xfrm>
          <a:off x="7086600" y="1197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378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7FB482C-ED1E-43DF-A6BF-0C51887790A2}"/>
            </a:ext>
          </a:extLst>
        </xdr:cNvPr>
        <xdr:cNvSpPr txBox="1"/>
      </xdr:nvSpPr>
      <xdr:spPr>
        <a:xfrm>
          <a:off x="20726400" y="1258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4DD98AF-700E-41DF-BE03-FE3379046A54}"/>
            </a:ext>
          </a:extLst>
        </xdr:cNvPr>
        <xdr:cNvSpPr txBox="1"/>
      </xdr:nvSpPr>
      <xdr:spPr>
        <a:xfrm>
          <a:off x="708660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378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DE76BFB5-B24D-4C69-B535-00CD99C15BB4}"/>
            </a:ext>
          </a:extLst>
        </xdr:cNvPr>
        <xdr:cNvSpPr txBox="1"/>
      </xdr:nvSpPr>
      <xdr:spPr>
        <a:xfrm>
          <a:off x="7086600" y="953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10</xdr:row>
      <xdr:rowOff>0</xdr:rowOff>
    </xdr:from>
    <xdr:ext cx="304800" cy="304800"/>
    <xdr:sp macro="" textlink="">
      <xdr:nvSpPr>
        <xdr:cNvPr id="91" name="AutoShape 1" descr="Image result for flags of the home nations">
          <a:extLst>
            <a:ext uri="{FF2B5EF4-FFF2-40B4-BE49-F238E27FC236}">
              <a16:creationId xmlns:a16="http://schemas.microsoft.com/office/drawing/2014/main" id="{C74AF185-CCF1-4FF1-9567-67761A6E409E}"/>
            </a:ext>
          </a:extLst>
        </xdr:cNvPr>
        <xdr:cNvSpPr>
          <a:spLocks noChangeAspect="1" noChangeArrowheads="1"/>
        </xdr:cNvSpPr>
      </xdr:nvSpPr>
      <xdr:spPr bwMode="auto">
        <a:xfrm>
          <a:off x="26548080" y="21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60960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2DF7B01-5BF5-4E4F-9B10-8EA494E9106A}"/>
            </a:ext>
          </a:extLst>
        </xdr:cNvPr>
        <xdr:cNvSpPr txBox="1"/>
      </xdr:nvSpPr>
      <xdr:spPr>
        <a:xfrm>
          <a:off x="53721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16</xdr:row>
      <xdr:rowOff>60960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117DCEC6-A3BD-45E7-9BF1-F781EBD5264E}"/>
            </a:ext>
          </a:extLst>
        </xdr:cNvPr>
        <xdr:cNvSpPr txBox="1"/>
      </xdr:nvSpPr>
      <xdr:spPr>
        <a:xfrm>
          <a:off x="869442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16</xdr:row>
      <xdr:rowOff>60960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F951BE1-734C-48CE-8115-DA9C744F232C}"/>
            </a:ext>
          </a:extLst>
        </xdr:cNvPr>
        <xdr:cNvSpPr txBox="1"/>
      </xdr:nvSpPr>
      <xdr:spPr>
        <a:xfrm>
          <a:off x="1221486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16</xdr:row>
      <xdr:rowOff>60960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DED943B-6816-49E0-BC50-E98426CFD93D}"/>
            </a:ext>
          </a:extLst>
        </xdr:cNvPr>
        <xdr:cNvSpPr txBox="1"/>
      </xdr:nvSpPr>
      <xdr:spPr>
        <a:xfrm>
          <a:off x="1552956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16</xdr:row>
      <xdr:rowOff>60960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B1B83D22-B3FF-4BA3-9171-73D5C7FD0CDC}"/>
            </a:ext>
          </a:extLst>
        </xdr:cNvPr>
        <xdr:cNvSpPr txBox="1"/>
      </xdr:nvSpPr>
      <xdr:spPr>
        <a:xfrm>
          <a:off x="190119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16</xdr:row>
      <xdr:rowOff>60960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0EDA282-2C94-4992-8A19-61D8D7D0E8D1}"/>
            </a:ext>
          </a:extLst>
        </xdr:cNvPr>
        <xdr:cNvSpPr txBox="1"/>
      </xdr:nvSpPr>
      <xdr:spPr>
        <a:xfrm>
          <a:off x="2233422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</xdr:row>
      <xdr:rowOff>60960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A289F285-26E9-4593-A8A0-3DBE0B15062F}"/>
            </a:ext>
          </a:extLst>
        </xdr:cNvPr>
        <xdr:cNvSpPr txBox="1"/>
      </xdr:nvSpPr>
      <xdr:spPr>
        <a:xfrm>
          <a:off x="335280" y="75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15</xdr:row>
      <xdr:rowOff>60960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5E9CDBC-E231-48D8-912C-78150C34C355}"/>
            </a:ext>
          </a:extLst>
        </xdr:cNvPr>
        <xdr:cNvSpPr txBox="1"/>
      </xdr:nvSpPr>
      <xdr:spPr>
        <a:xfrm>
          <a:off x="5372100" y="10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12</xdr:row>
      <xdr:rowOff>60960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1F187EDD-2FC6-4B25-8E39-A962204F53A6}"/>
            </a:ext>
          </a:extLst>
        </xdr:cNvPr>
        <xdr:cNvSpPr txBox="1"/>
      </xdr:nvSpPr>
      <xdr:spPr>
        <a:xfrm>
          <a:off x="22334220" y="60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</xdr:row>
      <xdr:rowOff>60960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2C828002-879F-4305-B07C-8E82DD1D4029}"/>
            </a:ext>
          </a:extLst>
        </xdr:cNvPr>
        <xdr:cNvSpPr txBox="1"/>
      </xdr:nvSpPr>
      <xdr:spPr>
        <a:xfrm>
          <a:off x="58293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</xdr:row>
      <xdr:rowOff>60960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870E7C0-6CB5-41F0-B9FA-844C7D1385AE}"/>
            </a:ext>
          </a:extLst>
        </xdr:cNvPr>
        <xdr:cNvSpPr txBox="1"/>
      </xdr:nvSpPr>
      <xdr:spPr>
        <a:xfrm>
          <a:off x="5829300" y="10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30</xdr:row>
      <xdr:rowOff>0</xdr:rowOff>
    </xdr:from>
    <xdr:ext cx="304800" cy="304800"/>
    <xdr:sp macro="" textlink="">
      <xdr:nvSpPr>
        <xdr:cNvPr id="104" name="AutoShape 1" descr="Image result for flags of the home nations">
          <a:extLst>
            <a:ext uri="{FF2B5EF4-FFF2-40B4-BE49-F238E27FC236}">
              <a16:creationId xmlns:a16="http://schemas.microsoft.com/office/drawing/2014/main" id="{A640D958-EA16-480D-BC58-AAA887F0841D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1760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60960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5B2F683C-92AB-443B-AD43-705FC5926834}"/>
            </a:ext>
          </a:extLst>
        </xdr:cNvPr>
        <xdr:cNvSpPr txBox="1"/>
      </xdr:nvSpPr>
      <xdr:spPr>
        <a:xfrm>
          <a:off x="58293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36</xdr:row>
      <xdr:rowOff>60960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635B9BEC-9DCD-476C-9651-AD29BEDD6169}"/>
            </a:ext>
          </a:extLst>
        </xdr:cNvPr>
        <xdr:cNvSpPr txBox="1"/>
      </xdr:nvSpPr>
      <xdr:spPr>
        <a:xfrm>
          <a:off x="915162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36</xdr:row>
      <xdr:rowOff>60960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46D22B64-6D75-4D79-883C-AEED2ADE0805}"/>
            </a:ext>
          </a:extLst>
        </xdr:cNvPr>
        <xdr:cNvSpPr txBox="1"/>
      </xdr:nvSpPr>
      <xdr:spPr>
        <a:xfrm>
          <a:off x="1267206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36</xdr:row>
      <xdr:rowOff>60960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6F6939CF-14C0-4220-8FFC-FDBD3BA54345}"/>
            </a:ext>
          </a:extLst>
        </xdr:cNvPr>
        <xdr:cNvSpPr txBox="1"/>
      </xdr:nvSpPr>
      <xdr:spPr>
        <a:xfrm>
          <a:off x="1598676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36</xdr:row>
      <xdr:rowOff>60960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EF91E73-1232-40C8-8A11-F3C440DAD537}"/>
            </a:ext>
          </a:extLst>
        </xdr:cNvPr>
        <xdr:cNvSpPr txBox="1"/>
      </xdr:nvSpPr>
      <xdr:spPr>
        <a:xfrm>
          <a:off x="194691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36</xdr:row>
      <xdr:rowOff>60960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BF7E990-8727-43F5-B85A-ABFB226D6DCD}"/>
            </a:ext>
          </a:extLst>
        </xdr:cNvPr>
        <xdr:cNvSpPr txBox="1"/>
      </xdr:nvSpPr>
      <xdr:spPr>
        <a:xfrm>
          <a:off x="2279142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</xdr:row>
      <xdr:rowOff>60960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6C34E5D-EC09-4ABB-8AE0-42C3EAF87BF2}"/>
            </a:ext>
          </a:extLst>
        </xdr:cNvPr>
        <xdr:cNvSpPr txBox="1"/>
      </xdr:nvSpPr>
      <xdr:spPr>
        <a:xfrm>
          <a:off x="601980" y="2278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35</xdr:row>
      <xdr:rowOff>60960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3C47429-C7AE-451F-B3CD-6CDFC4C84135}"/>
            </a:ext>
          </a:extLst>
        </xdr:cNvPr>
        <xdr:cNvSpPr txBox="1"/>
      </xdr:nvSpPr>
      <xdr:spPr>
        <a:xfrm>
          <a:off x="58293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32</xdr:row>
      <xdr:rowOff>60960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C679FA1-D5B1-4C2F-85E5-F32F8213AD5C}"/>
            </a:ext>
          </a:extLst>
        </xdr:cNvPr>
        <xdr:cNvSpPr txBox="1"/>
      </xdr:nvSpPr>
      <xdr:spPr>
        <a:xfrm>
          <a:off x="22791420" y="212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</xdr:row>
      <xdr:rowOff>60960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9E83E00-091A-405D-A788-0D866D23299D}"/>
            </a:ext>
          </a:extLst>
        </xdr:cNvPr>
        <xdr:cNvSpPr txBox="1"/>
      </xdr:nvSpPr>
      <xdr:spPr>
        <a:xfrm>
          <a:off x="60198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</xdr:row>
      <xdr:rowOff>60960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EE37B3C-A337-4A24-825F-0C44AA165A45}"/>
            </a:ext>
          </a:extLst>
        </xdr:cNvPr>
        <xdr:cNvSpPr txBox="1"/>
      </xdr:nvSpPr>
      <xdr:spPr>
        <a:xfrm>
          <a:off x="60198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</xdr:row>
      <xdr:rowOff>60960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6AFDC86D-0244-4B11-808E-98909B3D9A87}"/>
            </a:ext>
          </a:extLst>
        </xdr:cNvPr>
        <xdr:cNvSpPr txBox="1"/>
      </xdr:nvSpPr>
      <xdr:spPr>
        <a:xfrm>
          <a:off x="915162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40</xdr:row>
      <xdr:rowOff>0</xdr:rowOff>
    </xdr:from>
    <xdr:ext cx="304800" cy="304800"/>
    <xdr:sp macro="" textlink="">
      <xdr:nvSpPr>
        <xdr:cNvPr id="118" name="AutoShape 1" descr="Image result for flags of the home nations">
          <a:extLst>
            <a:ext uri="{FF2B5EF4-FFF2-40B4-BE49-F238E27FC236}">
              <a16:creationId xmlns:a16="http://schemas.microsoft.com/office/drawing/2014/main" id="{C5ADB200-3A1C-4AF5-9B75-4CE59AB0E351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3284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60960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863FC63C-00C6-41F5-92A7-BB6B2E158D63}"/>
            </a:ext>
          </a:extLst>
        </xdr:cNvPr>
        <xdr:cNvSpPr txBox="1"/>
      </xdr:nvSpPr>
      <xdr:spPr>
        <a:xfrm>
          <a:off x="582930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26</xdr:row>
      <xdr:rowOff>60960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25404BC-2198-42CA-B892-5337F39348D2}"/>
            </a:ext>
          </a:extLst>
        </xdr:cNvPr>
        <xdr:cNvSpPr txBox="1"/>
      </xdr:nvSpPr>
      <xdr:spPr>
        <a:xfrm>
          <a:off x="915162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26</xdr:row>
      <xdr:rowOff>60960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B583229-67B2-4952-96B0-FDCAE47C6752}"/>
            </a:ext>
          </a:extLst>
        </xdr:cNvPr>
        <xdr:cNvSpPr txBox="1"/>
      </xdr:nvSpPr>
      <xdr:spPr>
        <a:xfrm>
          <a:off x="1267206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26</xdr:row>
      <xdr:rowOff>60960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95E9B09-645C-4329-84F3-3D6C5784FDE4}"/>
            </a:ext>
          </a:extLst>
        </xdr:cNvPr>
        <xdr:cNvSpPr txBox="1"/>
      </xdr:nvSpPr>
      <xdr:spPr>
        <a:xfrm>
          <a:off x="1598676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26</xdr:row>
      <xdr:rowOff>60960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069C29-C08D-4DAE-B237-132101E50634}"/>
            </a:ext>
          </a:extLst>
        </xdr:cNvPr>
        <xdr:cNvSpPr txBox="1"/>
      </xdr:nvSpPr>
      <xdr:spPr>
        <a:xfrm>
          <a:off x="1946910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26</xdr:row>
      <xdr:rowOff>60960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78B623C9-4D62-4058-9752-DF36DA69B018}"/>
            </a:ext>
          </a:extLst>
        </xdr:cNvPr>
        <xdr:cNvSpPr txBox="1"/>
      </xdr:nvSpPr>
      <xdr:spPr>
        <a:xfrm>
          <a:off x="2279142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</xdr:row>
      <xdr:rowOff>60960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E56929-AF6A-4940-8DA3-EF9749A4A3A9}"/>
            </a:ext>
          </a:extLst>
        </xdr:cNvPr>
        <xdr:cNvSpPr txBox="1"/>
      </xdr:nvSpPr>
      <xdr:spPr>
        <a:xfrm>
          <a:off x="601980" y="3802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</xdr:row>
      <xdr:rowOff>60960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E0C45DEE-CB46-4A4A-A998-9648A824337C}"/>
            </a:ext>
          </a:extLst>
        </xdr:cNvPr>
        <xdr:cNvSpPr txBox="1"/>
      </xdr:nvSpPr>
      <xdr:spPr>
        <a:xfrm>
          <a:off x="582930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22</xdr:row>
      <xdr:rowOff>60960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55F3774-3AF3-4D63-805F-167B206FEDF4}"/>
            </a:ext>
          </a:extLst>
        </xdr:cNvPr>
        <xdr:cNvSpPr txBox="1"/>
      </xdr:nvSpPr>
      <xdr:spPr>
        <a:xfrm>
          <a:off x="22791420" y="364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26</xdr:row>
      <xdr:rowOff>60960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A94AFC0-9346-4125-898E-88A8A4DCD031}"/>
            </a:ext>
          </a:extLst>
        </xdr:cNvPr>
        <xdr:cNvSpPr txBox="1"/>
      </xdr:nvSpPr>
      <xdr:spPr>
        <a:xfrm>
          <a:off x="60198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25</xdr:row>
      <xdr:rowOff>60960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2B471185-A48A-45F0-A1EB-35F4A36F30C1}"/>
            </a:ext>
          </a:extLst>
        </xdr:cNvPr>
        <xdr:cNvSpPr txBox="1"/>
      </xdr:nvSpPr>
      <xdr:spPr>
        <a:xfrm>
          <a:off x="601980" y="410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26</xdr:row>
      <xdr:rowOff>60960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8614AD4-B08A-41A3-8F96-C987510A2A22}"/>
            </a:ext>
          </a:extLst>
        </xdr:cNvPr>
        <xdr:cNvSpPr txBox="1"/>
      </xdr:nvSpPr>
      <xdr:spPr>
        <a:xfrm>
          <a:off x="601980" y="425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</xdr:row>
      <xdr:rowOff>60960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477FE969-54AF-465B-BA25-941F011194BC}"/>
            </a:ext>
          </a:extLst>
        </xdr:cNvPr>
        <xdr:cNvSpPr txBox="1"/>
      </xdr:nvSpPr>
      <xdr:spPr>
        <a:xfrm>
          <a:off x="1267206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40</xdr:row>
      <xdr:rowOff>0</xdr:rowOff>
    </xdr:from>
    <xdr:ext cx="304800" cy="304800"/>
    <xdr:sp macro="" textlink="">
      <xdr:nvSpPr>
        <xdr:cNvPr id="133" name="AutoShape 1" descr="Image result for flags of the home nations">
          <a:extLst>
            <a:ext uri="{FF2B5EF4-FFF2-40B4-BE49-F238E27FC236}">
              <a16:creationId xmlns:a16="http://schemas.microsoft.com/office/drawing/2014/main" id="{7BB65432-91AF-4C43-843D-B371A6159731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4808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60960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8F763F77-96C2-4A44-8779-EE53B272D495}"/>
            </a:ext>
          </a:extLst>
        </xdr:cNvPr>
        <xdr:cNvSpPr txBox="1"/>
      </xdr:nvSpPr>
      <xdr:spPr>
        <a:xfrm>
          <a:off x="582930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46</xdr:row>
      <xdr:rowOff>60960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521DF98-BA0E-4CED-BFD2-A146C2B9D083}"/>
            </a:ext>
          </a:extLst>
        </xdr:cNvPr>
        <xdr:cNvSpPr txBox="1"/>
      </xdr:nvSpPr>
      <xdr:spPr>
        <a:xfrm>
          <a:off x="915162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46</xdr:row>
      <xdr:rowOff>60960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4299A9-30B0-4A5A-A15D-B5BB81CE26A6}"/>
            </a:ext>
          </a:extLst>
        </xdr:cNvPr>
        <xdr:cNvSpPr txBox="1"/>
      </xdr:nvSpPr>
      <xdr:spPr>
        <a:xfrm>
          <a:off x="1267206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46</xdr:row>
      <xdr:rowOff>60960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698B915-A849-40F7-9CFD-7FA13EBED521}"/>
            </a:ext>
          </a:extLst>
        </xdr:cNvPr>
        <xdr:cNvSpPr txBox="1"/>
      </xdr:nvSpPr>
      <xdr:spPr>
        <a:xfrm>
          <a:off x="1598676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46</xdr:row>
      <xdr:rowOff>60960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57BBAD-01F0-4284-A0EF-3BD25AEA0AAE}"/>
            </a:ext>
          </a:extLst>
        </xdr:cNvPr>
        <xdr:cNvSpPr txBox="1"/>
      </xdr:nvSpPr>
      <xdr:spPr>
        <a:xfrm>
          <a:off x="1946910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46</xdr:row>
      <xdr:rowOff>60960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77CA6B53-E1A8-4224-986B-B8A512E5233A}"/>
            </a:ext>
          </a:extLst>
        </xdr:cNvPr>
        <xdr:cNvSpPr txBox="1"/>
      </xdr:nvSpPr>
      <xdr:spPr>
        <a:xfrm>
          <a:off x="2279142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</xdr:row>
      <xdr:rowOff>60960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8803B63-6183-4499-B4EF-D7A6DD1817AF}"/>
            </a:ext>
          </a:extLst>
        </xdr:cNvPr>
        <xdr:cNvSpPr txBox="1"/>
      </xdr:nvSpPr>
      <xdr:spPr>
        <a:xfrm>
          <a:off x="601980" y="532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45</xdr:row>
      <xdr:rowOff>60960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B270146A-ABEA-4E32-BFBF-F731911A8FDC}"/>
            </a:ext>
          </a:extLst>
        </xdr:cNvPr>
        <xdr:cNvSpPr txBox="1"/>
      </xdr:nvSpPr>
      <xdr:spPr>
        <a:xfrm>
          <a:off x="5829300" y="563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42</xdr:row>
      <xdr:rowOff>60960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9A30662-EDCA-4229-8659-7E2042A09320}"/>
            </a:ext>
          </a:extLst>
        </xdr:cNvPr>
        <xdr:cNvSpPr txBox="1"/>
      </xdr:nvSpPr>
      <xdr:spPr>
        <a:xfrm>
          <a:off x="22791420" y="517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CF931ED2-B95C-443F-A8D2-6C35701C4425}"/>
            </a:ext>
          </a:extLst>
        </xdr:cNvPr>
        <xdr:cNvSpPr txBox="1"/>
      </xdr:nvSpPr>
      <xdr:spPr>
        <a:xfrm>
          <a:off x="60198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</xdr:row>
      <xdr:rowOff>60960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AB2A4D5-9217-404E-A4A0-56A14070C119}"/>
            </a:ext>
          </a:extLst>
        </xdr:cNvPr>
        <xdr:cNvSpPr txBox="1"/>
      </xdr:nvSpPr>
      <xdr:spPr>
        <a:xfrm>
          <a:off x="601980" y="563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89C57224-E5A8-4748-9EA1-827B460D5F56}"/>
            </a:ext>
          </a:extLst>
        </xdr:cNvPr>
        <xdr:cNvSpPr txBox="1"/>
      </xdr:nvSpPr>
      <xdr:spPr>
        <a:xfrm>
          <a:off x="60198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50</xdr:row>
      <xdr:rowOff>0</xdr:rowOff>
    </xdr:from>
    <xdr:ext cx="304800" cy="304800"/>
    <xdr:sp macro="" textlink="">
      <xdr:nvSpPr>
        <xdr:cNvPr id="147" name="AutoShape 1" descr="Image result for flags of the home nations">
          <a:extLst>
            <a:ext uri="{FF2B5EF4-FFF2-40B4-BE49-F238E27FC236}">
              <a16:creationId xmlns:a16="http://schemas.microsoft.com/office/drawing/2014/main" id="{D90984BD-C2CD-48FE-9075-6520F6303AF8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633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7E13545-E945-4B73-9582-3460B4890F66}"/>
            </a:ext>
          </a:extLst>
        </xdr:cNvPr>
        <xdr:cNvSpPr txBox="1"/>
      </xdr:nvSpPr>
      <xdr:spPr>
        <a:xfrm>
          <a:off x="601980" y="578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50</xdr:row>
      <xdr:rowOff>0</xdr:rowOff>
    </xdr:from>
    <xdr:ext cx="304800" cy="304800"/>
    <xdr:sp macro="" textlink="">
      <xdr:nvSpPr>
        <xdr:cNvPr id="149" name="AutoShape 1" descr="Image result for flags of the home nations">
          <a:extLst>
            <a:ext uri="{FF2B5EF4-FFF2-40B4-BE49-F238E27FC236}">
              <a16:creationId xmlns:a16="http://schemas.microsoft.com/office/drawing/2014/main" id="{0DBB6183-436F-4FBA-8567-8F697A746B17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633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50</xdr:row>
      <xdr:rowOff>0</xdr:rowOff>
    </xdr:from>
    <xdr:ext cx="304800" cy="304800"/>
    <xdr:sp macro="" textlink="">
      <xdr:nvSpPr>
        <xdr:cNvPr id="150" name="AutoShape 1" descr="Image result for flags of the home nations">
          <a:extLst>
            <a:ext uri="{FF2B5EF4-FFF2-40B4-BE49-F238E27FC236}">
              <a16:creationId xmlns:a16="http://schemas.microsoft.com/office/drawing/2014/main" id="{B538F271-B50D-4CF4-AB28-A6F9D86DBBDD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633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60960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4491748E-95AF-49A6-9F42-ABA768529097}"/>
            </a:ext>
          </a:extLst>
        </xdr:cNvPr>
        <xdr:cNvSpPr txBox="1"/>
      </xdr:nvSpPr>
      <xdr:spPr>
        <a:xfrm>
          <a:off x="582930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56</xdr:row>
      <xdr:rowOff>60960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D68C80C-9FFE-4884-BF18-9FE9FE16C0B1}"/>
            </a:ext>
          </a:extLst>
        </xdr:cNvPr>
        <xdr:cNvSpPr txBox="1"/>
      </xdr:nvSpPr>
      <xdr:spPr>
        <a:xfrm>
          <a:off x="915162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56</xdr:row>
      <xdr:rowOff>60960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F6D2CB15-9184-445C-896C-CA0CA1232938}"/>
            </a:ext>
          </a:extLst>
        </xdr:cNvPr>
        <xdr:cNvSpPr txBox="1"/>
      </xdr:nvSpPr>
      <xdr:spPr>
        <a:xfrm>
          <a:off x="1267206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56</xdr:row>
      <xdr:rowOff>60960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4C47206-2DA8-421D-932F-C32CEFF40FD0}"/>
            </a:ext>
          </a:extLst>
        </xdr:cNvPr>
        <xdr:cNvSpPr txBox="1"/>
      </xdr:nvSpPr>
      <xdr:spPr>
        <a:xfrm>
          <a:off x="1598676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56</xdr:row>
      <xdr:rowOff>60960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D117514A-6B4C-4CD9-981F-4ECC5E9EA860}"/>
            </a:ext>
          </a:extLst>
        </xdr:cNvPr>
        <xdr:cNvSpPr txBox="1"/>
      </xdr:nvSpPr>
      <xdr:spPr>
        <a:xfrm>
          <a:off x="1946910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56</xdr:row>
      <xdr:rowOff>60960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1A21DDF-06EE-4A03-AE50-A8245D7C8C3A}"/>
            </a:ext>
          </a:extLst>
        </xdr:cNvPr>
        <xdr:cNvSpPr txBox="1"/>
      </xdr:nvSpPr>
      <xdr:spPr>
        <a:xfrm>
          <a:off x="2279142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53</xdr:row>
      <xdr:rowOff>60960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1187757-4A11-4FAF-BA82-9E5B56EBF83B}"/>
            </a:ext>
          </a:extLst>
        </xdr:cNvPr>
        <xdr:cNvSpPr txBox="1"/>
      </xdr:nvSpPr>
      <xdr:spPr>
        <a:xfrm>
          <a:off x="601980" y="685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55</xdr:row>
      <xdr:rowOff>60960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989F4A9-97FF-4767-8624-567E9E68AF04}"/>
            </a:ext>
          </a:extLst>
        </xdr:cNvPr>
        <xdr:cNvSpPr txBox="1"/>
      </xdr:nvSpPr>
      <xdr:spPr>
        <a:xfrm>
          <a:off x="5829300" y="71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52</xdr:row>
      <xdr:rowOff>60960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851859A-5F33-48EC-8FF7-31CC0D050F84}"/>
            </a:ext>
          </a:extLst>
        </xdr:cNvPr>
        <xdr:cNvSpPr txBox="1"/>
      </xdr:nvSpPr>
      <xdr:spPr>
        <a:xfrm>
          <a:off x="22791420" y="669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A8D4AF9C-63C7-4770-BC83-CF4060C30C5D}"/>
            </a:ext>
          </a:extLst>
        </xdr:cNvPr>
        <xdr:cNvSpPr txBox="1"/>
      </xdr:nvSpPr>
      <xdr:spPr>
        <a:xfrm>
          <a:off x="60198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55</xdr:row>
      <xdr:rowOff>60960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13D841DC-3C79-407C-9178-126CA84B61D5}"/>
            </a:ext>
          </a:extLst>
        </xdr:cNvPr>
        <xdr:cNvSpPr txBox="1"/>
      </xdr:nvSpPr>
      <xdr:spPr>
        <a:xfrm>
          <a:off x="601980" y="71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BA116BF-42EA-4676-8821-4A3346D0D465}"/>
            </a:ext>
          </a:extLst>
        </xdr:cNvPr>
        <xdr:cNvSpPr txBox="1"/>
      </xdr:nvSpPr>
      <xdr:spPr>
        <a:xfrm>
          <a:off x="60198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60</xdr:row>
      <xdr:rowOff>0</xdr:rowOff>
    </xdr:from>
    <xdr:ext cx="304800" cy="304800"/>
    <xdr:sp macro="" textlink="">
      <xdr:nvSpPr>
        <xdr:cNvPr id="164" name="AutoShape 1" descr="Image result for flags of the home nations">
          <a:extLst>
            <a:ext uri="{FF2B5EF4-FFF2-40B4-BE49-F238E27FC236}">
              <a16:creationId xmlns:a16="http://schemas.microsoft.com/office/drawing/2014/main" id="{E1C67FA8-5777-4CC6-ABC2-93379F585258}"/>
            </a:ext>
          </a:extLst>
        </xdr:cNvPr>
        <xdr:cNvSpPr>
          <a:spLocks noChangeAspect="1" noChangeArrowheads="1"/>
        </xdr:cNvSpPr>
      </xdr:nvSpPr>
      <xdr:spPr bwMode="auto">
        <a:xfrm>
          <a:off x="27005280" y="7856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926A9214-709C-4E79-8BFB-8A6051A34386}"/>
            </a:ext>
          </a:extLst>
        </xdr:cNvPr>
        <xdr:cNvSpPr txBox="1"/>
      </xdr:nvSpPr>
      <xdr:spPr>
        <a:xfrm>
          <a:off x="601980" y="730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9A54EF7E-D7E6-42EA-8EAC-4C86AC8CC169}"/>
            </a:ext>
          </a:extLst>
        </xdr:cNvPr>
        <xdr:cNvSpPr txBox="1"/>
      </xdr:nvSpPr>
      <xdr:spPr>
        <a:xfrm>
          <a:off x="1598676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A75CA618-5F27-498D-AC16-30C0326DD29D}"/>
            </a:ext>
          </a:extLst>
        </xdr:cNvPr>
        <xdr:cNvSpPr txBox="1"/>
      </xdr:nvSpPr>
      <xdr:spPr>
        <a:xfrm>
          <a:off x="1962150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60</xdr:row>
      <xdr:rowOff>0</xdr:rowOff>
    </xdr:from>
    <xdr:ext cx="304800" cy="304800"/>
    <xdr:sp macro="" textlink="">
      <xdr:nvSpPr>
        <xdr:cNvPr id="170" name="AutoShape 1" descr="Image result for flags of the home nations">
          <a:extLst>
            <a:ext uri="{FF2B5EF4-FFF2-40B4-BE49-F238E27FC236}">
              <a16:creationId xmlns:a16="http://schemas.microsoft.com/office/drawing/2014/main" id="{EFE7AE20-1980-497E-8E1C-315D4054C7E7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7856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60</xdr:row>
      <xdr:rowOff>0</xdr:rowOff>
    </xdr:from>
    <xdr:ext cx="304800" cy="304800"/>
    <xdr:sp macro="" textlink="">
      <xdr:nvSpPr>
        <xdr:cNvPr id="171" name="AutoShape 1" descr="Image result for flags of the home nations">
          <a:extLst>
            <a:ext uri="{FF2B5EF4-FFF2-40B4-BE49-F238E27FC236}">
              <a16:creationId xmlns:a16="http://schemas.microsoft.com/office/drawing/2014/main" id="{0F27635C-9077-4797-BB05-D08004E68D4B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7856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60</xdr:row>
      <xdr:rowOff>0</xdr:rowOff>
    </xdr:from>
    <xdr:ext cx="304800" cy="304800"/>
    <xdr:sp macro="" textlink="">
      <xdr:nvSpPr>
        <xdr:cNvPr id="172" name="AutoShape 1" descr="Image result for flags of the home nations">
          <a:extLst>
            <a:ext uri="{FF2B5EF4-FFF2-40B4-BE49-F238E27FC236}">
              <a16:creationId xmlns:a16="http://schemas.microsoft.com/office/drawing/2014/main" id="{0F76258D-FCF2-432A-912A-9A6E3AC819A8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7856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60960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4B5EB4A5-EDC3-4292-B527-319F3B379428}"/>
            </a:ext>
          </a:extLst>
        </xdr:cNvPr>
        <xdr:cNvSpPr txBox="1"/>
      </xdr:nvSpPr>
      <xdr:spPr>
        <a:xfrm>
          <a:off x="598170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66</xdr:row>
      <xdr:rowOff>60960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A202C66D-483D-4562-B9F1-E5356F5CECB2}"/>
            </a:ext>
          </a:extLst>
        </xdr:cNvPr>
        <xdr:cNvSpPr txBox="1"/>
      </xdr:nvSpPr>
      <xdr:spPr>
        <a:xfrm>
          <a:off x="930402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66</xdr:row>
      <xdr:rowOff>60960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E5B94923-AE17-44DC-9126-DBF9CA938113}"/>
            </a:ext>
          </a:extLst>
        </xdr:cNvPr>
        <xdr:cNvSpPr txBox="1"/>
      </xdr:nvSpPr>
      <xdr:spPr>
        <a:xfrm>
          <a:off x="1282446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66</xdr:row>
      <xdr:rowOff>60960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2512704-3878-44C4-B23C-1BA0049F35EC}"/>
            </a:ext>
          </a:extLst>
        </xdr:cNvPr>
        <xdr:cNvSpPr txBox="1"/>
      </xdr:nvSpPr>
      <xdr:spPr>
        <a:xfrm>
          <a:off x="1613916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66</xdr:row>
      <xdr:rowOff>60960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17DDEF3-6999-4E8D-950E-9B9B49153EB5}"/>
            </a:ext>
          </a:extLst>
        </xdr:cNvPr>
        <xdr:cNvSpPr txBox="1"/>
      </xdr:nvSpPr>
      <xdr:spPr>
        <a:xfrm>
          <a:off x="1962150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66</xdr:row>
      <xdr:rowOff>60960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29E37ACD-A910-4C74-9E2C-5CDF2FA5B8BF}"/>
            </a:ext>
          </a:extLst>
        </xdr:cNvPr>
        <xdr:cNvSpPr txBox="1"/>
      </xdr:nvSpPr>
      <xdr:spPr>
        <a:xfrm>
          <a:off x="2294382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BF98EF96-3218-4BD1-B84B-C0DB677762F7}"/>
            </a:ext>
          </a:extLst>
        </xdr:cNvPr>
        <xdr:cNvSpPr txBox="1"/>
      </xdr:nvSpPr>
      <xdr:spPr>
        <a:xfrm>
          <a:off x="601980" y="837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66</xdr:row>
      <xdr:rowOff>60960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66D0492-6481-4D85-BDC0-EC5AE0719AD7}"/>
            </a:ext>
          </a:extLst>
        </xdr:cNvPr>
        <xdr:cNvSpPr txBox="1"/>
      </xdr:nvSpPr>
      <xdr:spPr>
        <a:xfrm>
          <a:off x="5981700" y="867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58</xdr:col>
      <xdr:colOff>601980</xdr:colOff>
      <xdr:row>62</xdr:row>
      <xdr:rowOff>60960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555D58EB-9A91-4971-A32D-5A01690C6680}"/>
            </a:ext>
          </a:extLst>
        </xdr:cNvPr>
        <xdr:cNvSpPr txBox="1"/>
      </xdr:nvSpPr>
      <xdr:spPr>
        <a:xfrm>
          <a:off x="22943820" y="822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AA11668-AAB4-4698-A4F9-84BD4FFE9442}"/>
            </a:ext>
          </a:extLst>
        </xdr:cNvPr>
        <xdr:cNvSpPr txBox="1"/>
      </xdr:nvSpPr>
      <xdr:spPr>
        <a:xfrm>
          <a:off x="60198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65</xdr:row>
      <xdr:rowOff>60960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7073E04-38EE-40A0-A2B1-773AF8A1CE6C}"/>
            </a:ext>
          </a:extLst>
        </xdr:cNvPr>
        <xdr:cNvSpPr txBox="1"/>
      </xdr:nvSpPr>
      <xdr:spPr>
        <a:xfrm>
          <a:off x="601980" y="867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6EDE2CC6-BE00-4B3F-83CA-376D6A0F3C54}"/>
            </a:ext>
          </a:extLst>
        </xdr:cNvPr>
        <xdr:cNvSpPr txBox="1"/>
      </xdr:nvSpPr>
      <xdr:spPr>
        <a:xfrm>
          <a:off x="60198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B5CAF82F-6313-4645-B9CA-2CF09F63C6B0}"/>
            </a:ext>
          </a:extLst>
        </xdr:cNvPr>
        <xdr:cNvSpPr txBox="1"/>
      </xdr:nvSpPr>
      <xdr:spPr>
        <a:xfrm>
          <a:off x="60198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C7AAD2E7-0B61-47D2-A646-4704CFD098DC}"/>
            </a:ext>
          </a:extLst>
        </xdr:cNvPr>
        <xdr:cNvSpPr txBox="1"/>
      </xdr:nvSpPr>
      <xdr:spPr>
        <a:xfrm>
          <a:off x="601980" y="883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D6238FC-60DF-4F1B-A379-8DBC427DB63B}"/>
            </a:ext>
          </a:extLst>
        </xdr:cNvPr>
        <xdr:cNvSpPr txBox="1"/>
      </xdr:nvSpPr>
      <xdr:spPr>
        <a:xfrm>
          <a:off x="22943820" y="1211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7DF2AF-9F02-4DB8-AB1A-267D2BAC0653}"/>
            </a:ext>
          </a:extLst>
        </xdr:cNvPr>
        <xdr:cNvSpPr txBox="1"/>
      </xdr:nvSpPr>
      <xdr:spPr>
        <a:xfrm>
          <a:off x="22943820" y="60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71</xdr:row>
      <xdr:rowOff>0</xdr:rowOff>
    </xdr:from>
    <xdr:ext cx="304800" cy="304800"/>
    <xdr:sp macro="" textlink="">
      <xdr:nvSpPr>
        <xdr:cNvPr id="191" name="AutoShape 1" descr="Image result for flags of the home nations">
          <a:extLst>
            <a:ext uri="{FF2B5EF4-FFF2-40B4-BE49-F238E27FC236}">
              <a16:creationId xmlns:a16="http://schemas.microsoft.com/office/drawing/2014/main" id="{EA81B7B2-2281-4BA0-BA81-5203DB9756A2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3533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103</xdr:row>
      <xdr:rowOff>60960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EE761BEF-A076-4840-B0D7-BE2077E39851}"/>
            </a:ext>
          </a:extLst>
        </xdr:cNvPr>
        <xdr:cNvSpPr txBox="1"/>
      </xdr:nvSpPr>
      <xdr:spPr>
        <a:xfrm>
          <a:off x="5981700" y="1453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103</xdr:row>
      <xdr:rowOff>60960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2367B975-678F-4A33-9D94-03F06E3D5A90}"/>
            </a:ext>
          </a:extLst>
        </xdr:cNvPr>
        <xdr:cNvSpPr txBox="1"/>
      </xdr:nvSpPr>
      <xdr:spPr>
        <a:xfrm>
          <a:off x="9304020" y="1453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103</xdr:row>
      <xdr:rowOff>60960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575C00A4-D4D1-40E1-8670-934BC7EDD85B}"/>
            </a:ext>
          </a:extLst>
        </xdr:cNvPr>
        <xdr:cNvSpPr txBox="1"/>
      </xdr:nvSpPr>
      <xdr:spPr>
        <a:xfrm>
          <a:off x="12824460" y="1453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103</xdr:row>
      <xdr:rowOff>60960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F452A10-4D32-4E17-9F36-5BF1A20A1589}"/>
            </a:ext>
          </a:extLst>
        </xdr:cNvPr>
        <xdr:cNvSpPr txBox="1"/>
      </xdr:nvSpPr>
      <xdr:spPr>
        <a:xfrm>
          <a:off x="16139160" y="1453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103</xdr:row>
      <xdr:rowOff>60960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7A19D42-5071-4262-B0A8-A4C829F00069}"/>
            </a:ext>
          </a:extLst>
        </xdr:cNvPr>
        <xdr:cNvSpPr txBox="1"/>
      </xdr:nvSpPr>
      <xdr:spPr>
        <a:xfrm>
          <a:off x="19621500" y="1453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100</xdr:row>
      <xdr:rowOff>60960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AD32A161-F77E-41EB-AD47-6A7C040D2004}"/>
            </a:ext>
          </a:extLst>
        </xdr:cNvPr>
        <xdr:cNvSpPr txBox="1"/>
      </xdr:nvSpPr>
      <xdr:spPr>
        <a:xfrm>
          <a:off x="601980" y="1407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102</xdr:row>
      <xdr:rowOff>60960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E105989-633C-409E-B3A9-06924E80EF8A}"/>
            </a:ext>
          </a:extLst>
        </xdr:cNvPr>
        <xdr:cNvSpPr txBox="1"/>
      </xdr:nvSpPr>
      <xdr:spPr>
        <a:xfrm>
          <a:off x="5981700" y="1437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102</xdr:row>
      <xdr:rowOff>60960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10F7DC2-E80A-4365-9E56-724648A65DEA}"/>
            </a:ext>
          </a:extLst>
        </xdr:cNvPr>
        <xdr:cNvSpPr txBox="1"/>
      </xdr:nvSpPr>
      <xdr:spPr>
        <a:xfrm>
          <a:off x="601980" y="1437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120</xdr:row>
      <xdr:rowOff>0</xdr:rowOff>
    </xdr:from>
    <xdr:ext cx="304800" cy="304800"/>
    <xdr:sp macro="" textlink="">
      <xdr:nvSpPr>
        <xdr:cNvPr id="202" name="AutoShape 1" descr="Image result for flags of the home nations">
          <a:extLst>
            <a:ext uri="{FF2B5EF4-FFF2-40B4-BE49-F238E27FC236}">
              <a16:creationId xmlns:a16="http://schemas.microsoft.com/office/drawing/2014/main" id="{2963FE90-E763-4BD3-9B4B-E1A54C2D664C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0690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127</xdr:row>
      <xdr:rowOff>60960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C7EEC02C-EB8C-4B75-9C94-BBEB5B8B0897}"/>
            </a:ext>
          </a:extLst>
        </xdr:cNvPr>
        <xdr:cNvSpPr txBox="1"/>
      </xdr:nvSpPr>
      <xdr:spPr>
        <a:xfrm>
          <a:off x="598170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127</xdr:row>
      <xdr:rowOff>60960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50C7E2F-4AE2-4A60-AD93-221BFE242802}"/>
            </a:ext>
          </a:extLst>
        </xdr:cNvPr>
        <xdr:cNvSpPr txBox="1"/>
      </xdr:nvSpPr>
      <xdr:spPr>
        <a:xfrm>
          <a:off x="930402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127</xdr:row>
      <xdr:rowOff>60960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BE2AA796-2429-4D45-B042-8F600BF2D500}"/>
            </a:ext>
          </a:extLst>
        </xdr:cNvPr>
        <xdr:cNvSpPr txBox="1"/>
      </xdr:nvSpPr>
      <xdr:spPr>
        <a:xfrm>
          <a:off x="1282446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127</xdr:row>
      <xdr:rowOff>60960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642267B2-89D0-4962-878A-F9E37E1019C8}"/>
            </a:ext>
          </a:extLst>
        </xdr:cNvPr>
        <xdr:cNvSpPr txBox="1"/>
      </xdr:nvSpPr>
      <xdr:spPr>
        <a:xfrm>
          <a:off x="1613916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127</xdr:row>
      <xdr:rowOff>60960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A30FE2A-128B-421F-B615-44A012FF36E3}"/>
            </a:ext>
          </a:extLst>
        </xdr:cNvPr>
        <xdr:cNvSpPr txBox="1"/>
      </xdr:nvSpPr>
      <xdr:spPr>
        <a:xfrm>
          <a:off x="1962150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124</xdr:row>
      <xdr:rowOff>60960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2133A864-F906-4804-930D-2724A1557B55}"/>
            </a:ext>
          </a:extLst>
        </xdr:cNvPr>
        <xdr:cNvSpPr txBox="1"/>
      </xdr:nvSpPr>
      <xdr:spPr>
        <a:xfrm>
          <a:off x="601980" y="11209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126</xdr:row>
      <xdr:rowOff>60960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42B7F85-E0D1-40B0-A2C8-C5D2F6EF5A5D}"/>
            </a:ext>
          </a:extLst>
        </xdr:cNvPr>
        <xdr:cNvSpPr txBox="1"/>
      </xdr:nvSpPr>
      <xdr:spPr>
        <a:xfrm>
          <a:off x="5981700" y="11513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126</xdr:row>
      <xdr:rowOff>60960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DC0F288-19B3-48D7-9D5A-5122E9C1753A}"/>
            </a:ext>
          </a:extLst>
        </xdr:cNvPr>
        <xdr:cNvSpPr txBox="1"/>
      </xdr:nvSpPr>
      <xdr:spPr>
        <a:xfrm>
          <a:off x="601980" y="11513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127</xdr:row>
      <xdr:rowOff>60960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10E4640-65BD-4419-A4BD-5B7E54CE63B7}"/>
            </a:ext>
          </a:extLst>
        </xdr:cNvPr>
        <xdr:cNvSpPr txBox="1"/>
      </xdr:nvSpPr>
      <xdr:spPr>
        <a:xfrm>
          <a:off x="601980" y="1166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127</xdr:row>
      <xdr:rowOff>60960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68B59500-B66E-4E5C-BCBB-D3452FDCB174}"/>
            </a:ext>
          </a:extLst>
        </xdr:cNvPr>
        <xdr:cNvSpPr txBox="1"/>
      </xdr:nvSpPr>
      <xdr:spPr>
        <a:xfrm>
          <a:off x="598170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135</xdr:row>
      <xdr:rowOff>0</xdr:rowOff>
    </xdr:from>
    <xdr:ext cx="304800" cy="304800"/>
    <xdr:sp macro="" textlink="">
      <xdr:nvSpPr>
        <xdr:cNvPr id="226" name="AutoShape 1" descr="Image result for flags of the home nations">
          <a:extLst>
            <a:ext uri="{FF2B5EF4-FFF2-40B4-BE49-F238E27FC236}">
              <a16:creationId xmlns:a16="http://schemas.microsoft.com/office/drawing/2014/main" id="{55ADED36-33E5-4013-B1C3-FE35BB0AC2DE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2824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141</xdr:row>
      <xdr:rowOff>60960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BC98A12B-4DBB-49BA-A9D5-7188F44DC0CB}"/>
            </a:ext>
          </a:extLst>
        </xdr:cNvPr>
        <xdr:cNvSpPr txBox="1"/>
      </xdr:nvSpPr>
      <xdr:spPr>
        <a:xfrm>
          <a:off x="598170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141</xdr:row>
      <xdr:rowOff>60960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A56D2E9B-DFFC-4B75-A061-C1124900495B}"/>
            </a:ext>
          </a:extLst>
        </xdr:cNvPr>
        <xdr:cNvSpPr txBox="1"/>
      </xdr:nvSpPr>
      <xdr:spPr>
        <a:xfrm>
          <a:off x="930402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141</xdr:row>
      <xdr:rowOff>60960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42B8EE9D-0D48-4CD7-85D2-5472D53A099C}"/>
            </a:ext>
          </a:extLst>
        </xdr:cNvPr>
        <xdr:cNvSpPr txBox="1"/>
      </xdr:nvSpPr>
      <xdr:spPr>
        <a:xfrm>
          <a:off x="1282446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141</xdr:row>
      <xdr:rowOff>60960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A1688EDA-1B7D-4DC0-B001-1B773B02777B}"/>
            </a:ext>
          </a:extLst>
        </xdr:cNvPr>
        <xdr:cNvSpPr txBox="1"/>
      </xdr:nvSpPr>
      <xdr:spPr>
        <a:xfrm>
          <a:off x="1613916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141</xdr:row>
      <xdr:rowOff>60960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94F73BE-E857-47D7-8A97-0A9EF1523685}"/>
            </a:ext>
          </a:extLst>
        </xdr:cNvPr>
        <xdr:cNvSpPr txBox="1"/>
      </xdr:nvSpPr>
      <xdr:spPr>
        <a:xfrm>
          <a:off x="1962150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138</xdr:row>
      <xdr:rowOff>60960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D262332-9350-4AD9-BC70-F2A2361A96CA}"/>
            </a:ext>
          </a:extLst>
        </xdr:cNvPr>
        <xdr:cNvSpPr txBox="1"/>
      </xdr:nvSpPr>
      <xdr:spPr>
        <a:xfrm>
          <a:off x="601980" y="1334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140</xdr:row>
      <xdr:rowOff>60960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4BE9832-3BFF-4C45-9D80-DDD455008D40}"/>
            </a:ext>
          </a:extLst>
        </xdr:cNvPr>
        <xdr:cNvSpPr txBox="1"/>
      </xdr:nvSpPr>
      <xdr:spPr>
        <a:xfrm>
          <a:off x="5981700" y="1364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140</xdr:row>
      <xdr:rowOff>60960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11C0F9D-644A-4969-9624-9373B61DA729}"/>
            </a:ext>
          </a:extLst>
        </xdr:cNvPr>
        <xdr:cNvSpPr txBox="1"/>
      </xdr:nvSpPr>
      <xdr:spPr>
        <a:xfrm>
          <a:off x="601980" y="13647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141</xdr:row>
      <xdr:rowOff>60960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189AAF6-FEA0-4545-9F97-03BD96CF79B8}"/>
            </a:ext>
          </a:extLst>
        </xdr:cNvPr>
        <xdr:cNvSpPr txBox="1"/>
      </xdr:nvSpPr>
      <xdr:spPr>
        <a:xfrm>
          <a:off x="60198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141</xdr:row>
      <xdr:rowOff>60960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7F3A15B-A4EF-4779-800E-7E332BAE13C8}"/>
            </a:ext>
          </a:extLst>
        </xdr:cNvPr>
        <xdr:cNvSpPr txBox="1"/>
      </xdr:nvSpPr>
      <xdr:spPr>
        <a:xfrm>
          <a:off x="601980" y="1379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158</xdr:row>
      <xdr:rowOff>0</xdr:rowOff>
    </xdr:from>
    <xdr:ext cx="304800" cy="304800"/>
    <xdr:sp macro="" textlink="">
      <xdr:nvSpPr>
        <xdr:cNvPr id="238" name="AutoShape 1" descr="Image result for flags of the home nations">
          <a:extLst>
            <a:ext uri="{FF2B5EF4-FFF2-40B4-BE49-F238E27FC236}">
              <a16:creationId xmlns:a16="http://schemas.microsoft.com/office/drawing/2014/main" id="{EA7D354F-C17A-4B8F-AD0E-37F8EFC0130C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4958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60960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2DD0D5EB-380F-4DBC-96F9-E3AFB323590E}"/>
            </a:ext>
          </a:extLst>
        </xdr:cNvPr>
        <xdr:cNvSpPr txBox="1"/>
      </xdr:nvSpPr>
      <xdr:spPr>
        <a:xfrm>
          <a:off x="598170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164</xdr:row>
      <xdr:rowOff>60960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CD882F5-123D-468A-884B-A622BFF9A999}"/>
            </a:ext>
          </a:extLst>
        </xdr:cNvPr>
        <xdr:cNvSpPr txBox="1"/>
      </xdr:nvSpPr>
      <xdr:spPr>
        <a:xfrm>
          <a:off x="930402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164</xdr:row>
      <xdr:rowOff>60960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A0DDC67F-5355-450A-A5CF-A199A45BE429}"/>
            </a:ext>
          </a:extLst>
        </xdr:cNvPr>
        <xdr:cNvSpPr txBox="1"/>
      </xdr:nvSpPr>
      <xdr:spPr>
        <a:xfrm>
          <a:off x="1282446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164</xdr:row>
      <xdr:rowOff>60960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A295FCB-A012-4A2F-9301-F35E39AA0A2A}"/>
            </a:ext>
          </a:extLst>
        </xdr:cNvPr>
        <xdr:cNvSpPr txBox="1"/>
      </xdr:nvSpPr>
      <xdr:spPr>
        <a:xfrm>
          <a:off x="1613916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164</xdr:row>
      <xdr:rowOff>60960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1B9D5934-90C4-4CE7-AA62-B48B73E71959}"/>
            </a:ext>
          </a:extLst>
        </xdr:cNvPr>
        <xdr:cNvSpPr txBox="1"/>
      </xdr:nvSpPr>
      <xdr:spPr>
        <a:xfrm>
          <a:off x="1962150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161</xdr:row>
      <xdr:rowOff>60960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47623CC0-B634-43D5-B5AD-DA08F6C3F429}"/>
            </a:ext>
          </a:extLst>
        </xdr:cNvPr>
        <xdr:cNvSpPr txBox="1"/>
      </xdr:nvSpPr>
      <xdr:spPr>
        <a:xfrm>
          <a:off x="601980" y="15476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163</xdr:row>
      <xdr:rowOff>60960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46ABCB3-0CAC-4B32-ADE2-9288A407A89F}"/>
            </a:ext>
          </a:extLst>
        </xdr:cNvPr>
        <xdr:cNvSpPr txBox="1"/>
      </xdr:nvSpPr>
      <xdr:spPr>
        <a:xfrm>
          <a:off x="5981700" y="1578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163</xdr:row>
      <xdr:rowOff>60960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6C12F19-202F-4EDC-8228-BFD8AEC2237E}"/>
            </a:ext>
          </a:extLst>
        </xdr:cNvPr>
        <xdr:cNvSpPr txBox="1"/>
      </xdr:nvSpPr>
      <xdr:spPr>
        <a:xfrm>
          <a:off x="601980" y="15781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164</xdr:row>
      <xdr:rowOff>60960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6AEEBF1-BBD1-4091-98E8-C484692A339C}"/>
            </a:ext>
          </a:extLst>
        </xdr:cNvPr>
        <xdr:cNvSpPr txBox="1"/>
      </xdr:nvSpPr>
      <xdr:spPr>
        <a:xfrm>
          <a:off x="601980" y="1593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173</xdr:row>
      <xdr:rowOff>0</xdr:rowOff>
    </xdr:from>
    <xdr:ext cx="304800" cy="304800"/>
    <xdr:sp macro="" textlink="">
      <xdr:nvSpPr>
        <xdr:cNvPr id="250" name="AutoShape 1" descr="Image result for flags of the home nations">
          <a:extLst>
            <a:ext uri="{FF2B5EF4-FFF2-40B4-BE49-F238E27FC236}">
              <a16:creationId xmlns:a16="http://schemas.microsoft.com/office/drawing/2014/main" id="{D3CCFF0C-A21C-4B0B-8017-E864E69AE5AC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7091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179</xdr:row>
      <xdr:rowOff>60960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B069655-4FA8-45CA-8D9E-C53558B70911}"/>
            </a:ext>
          </a:extLst>
        </xdr:cNvPr>
        <xdr:cNvSpPr txBox="1"/>
      </xdr:nvSpPr>
      <xdr:spPr>
        <a:xfrm>
          <a:off x="598170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179</xdr:row>
      <xdr:rowOff>60960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B1BC706D-C07F-45A1-9F11-841F791C3854}"/>
            </a:ext>
          </a:extLst>
        </xdr:cNvPr>
        <xdr:cNvSpPr txBox="1"/>
      </xdr:nvSpPr>
      <xdr:spPr>
        <a:xfrm>
          <a:off x="930402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179</xdr:row>
      <xdr:rowOff>60960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E9B912D-6B08-4D27-A006-509906A92740}"/>
            </a:ext>
          </a:extLst>
        </xdr:cNvPr>
        <xdr:cNvSpPr txBox="1"/>
      </xdr:nvSpPr>
      <xdr:spPr>
        <a:xfrm>
          <a:off x="1282446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179</xdr:row>
      <xdr:rowOff>60960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CE848291-F7C1-4527-936E-A7F447A7D8BF}"/>
            </a:ext>
          </a:extLst>
        </xdr:cNvPr>
        <xdr:cNvSpPr txBox="1"/>
      </xdr:nvSpPr>
      <xdr:spPr>
        <a:xfrm>
          <a:off x="1613916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179</xdr:row>
      <xdr:rowOff>60960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E72B124-5A5C-4F25-9A20-629BA63B8FF2}"/>
            </a:ext>
          </a:extLst>
        </xdr:cNvPr>
        <xdr:cNvSpPr txBox="1"/>
      </xdr:nvSpPr>
      <xdr:spPr>
        <a:xfrm>
          <a:off x="1962150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176</xdr:row>
      <xdr:rowOff>60960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64E6BD-E9B3-4876-9C47-D2CB56E4468F}"/>
            </a:ext>
          </a:extLst>
        </xdr:cNvPr>
        <xdr:cNvSpPr txBox="1"/>
      </xdr:nvSpPr>
      <xdr:spPr>
        <a:xfrm>
          <a:off x="601980" y="1760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178</xdr:row>
      <xdr:rowOff>60960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7EA2E08-DBDF-4D1C-AEE2-88F7ED594E64}"/>
            </a:ext>
          </a:extLst>
        </xdr:cNvPr>
        <xdr:cNvSpPr txBox="1"/>
      </xdr:nvSpPr>
      <xdr:spPr>
        <a:xfrm>
          <a:off x="5981700" y="1791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178</xdr:row>
      <xdr:rowOff>60960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18027AA-CBC1-4DA8-946D-9849A64283B4}"/>
            </a:ext>
          </a:extLst>
        </xdr:cNvPr>
        <xdr:cNvSpPr txBox="1"/>
      </xdr:nvSpPr>
      <xdr:spPr>
        <a:xfrm>
          <a:off x="601980" y="1791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179</xdr:row>
      <xdr:rowOff>60960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5E58C920-68D1-4DAB-BF6F-C245064BDF77}"/>
            </a:ext>
          </a:extLst>
        </xdr:cNvPr>
        <xdr:cNvSpPr txBox="1"/>
      </xdr:nvSpPr>
      <xdr:spPr>
        <a:xfrm>
          <a:off x="60198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187</xdr:row>
      <xdr:rowOff>0</xdr:rowOff>
    </xdr:from>
    <xdr:ext cx="304800" cy="304800"/>
    <xdr:sp macro="" textlink="">
      <xdr:nvSpPr>
        <xdr:cNvPr id="262" name="AutoShape 1" descr="Image result for flags of the home nations">
          <a:extLst>
            <a:ext uri="{FF2B5EF4-FFF2-40B4-BE49-F238E27FC236}">
              <a16:creationId xmlns:a16="http://schemas.microsoft.com/office/drawing/2014/main" id="{D5E6B96B-C8B0-4C59-AA79-609892938D46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9225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193</xdr:row>
      <xdr:rowOff>60960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7F83B4F-BAD6-4A61-945B-125B01EFF243}"/>
            </a:ext>
          </a:extLst>
        </xdr:cNvPr>
        <xdr:cNvSpPr txBox="1"/>
      </xdr:nvSpPr>
      <xdr:spPr>
        <a:xfrm>
          <a:off x="598170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193</xdr:row>
      <xdr:rowOff>60960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FAE62AB-7A5B-452D-A38B-2B7CBBA2AE90}"/>
            </a:ext>
          </a:extLst>
        </xdr:cNvPr>
        <xdr:cNvSpPr txBox="1"/>
      </xdr:nvSpPr>
      <xdr:spPr>
        <a:xfrm>
          <a:off x="930402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193</xdr:row>
      <xdr:rowOff>60960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D2F5BF2A-834C-4726-8205-F39C33CAF6C8}"/>
            </a:ext>
          </a:extLst>
        </xdr:cNvPr>
        <xdr:cNvSpPr txBox="1"/>
      </xdr:nvSpPr>
      <xdr:spPr>
        <a:xfrm>
          <a:off x="1282446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193</xdr:row>
      <xdr:rowOff>60960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E3CE5CE-F546-48BB-A9E7-F4751220F540}"/>
            </a:ext>
          </a:extLst>
        </xdr:cNvPr>
        <xdr:cNvSpPr txBox="1"/>
      </xdr:nvSpPr>
      <xdr:spPr>
        <a:xfrm>
          <a:off x="1613916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193</xdr:row>
      <xdr:rowOff>60960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3B79372E-8582-4699-965B-129D8203EDC2}"/>
            </a:ext>
          </a:extLst>
        </xdr:cNvPr>
        <xdr:cNvSpPr txBox="1"/>
      </xdr:nvSpPr>
      <xdr:spPr>
        <a:xfrm>
          <a:off x="1962150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190</xdr:row>
      <xdr:rowOff>60960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6F60417-2AE6-4A9D-83A6-45584C600232}"/>
            </a:ext>
          </a:extLst>
        </xdr:cNvPr>
        <xdr:cNvSpPr txBox="1"/>
      </xdr:nvSpPr>
      <xdr:spPr>
        <a:xfrm>
          <a:off x="601980" y="1974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192</xdr:row>
      <xdr:rowOff>60960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7AD5B16-426B-48B9-A80C-64224441ED55}"/>
            </a:ext>
          </a:extLst>
        </xdr:cNvPr>
        <xdr:cNvSpPr txBox="1"/>
      </xdr:nvSpPr>
      <xdr:spPr>
        <a:xfrm>
          <a:off x="5981700" y="2004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192</xdr:row>
      <xdr:rowOff>60960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66940F4-6838-4623-BECF-07F2C8217314}"/>
            </a:ext>
          </a:extLst>
        </xdr:cNvPr>
        <xdr:cNvSpPr txBox="1"/>
      </xdr:nvSpPr>
      <xdr:spPr>
        <a:xfrm>
          <a:off x="601980" y="20048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193</xdr:row>
      <xdr:rowOff>60960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BFAB86EE-7A44-4086-BAAB-87F5955FD9D1}"/>
            </a:ext>
          </a:extLst>
        </xdr:cNvPr>
        <xdr:cNvSpPr txBox="1"/>
      </xdr:nvSpPr>
      <xdr:spPr>
        <a:xfrm>
          <a:off x="601980" y="2020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201</xdr:row>
      <xdr:rowOff>0</xdr:rowOff>
    </xdr:from>
    <xdr:ext cx="304800" cy="304800"/>
    <xdr:sp macro="" textlink="">
      <xdr:nvSpPr>
        <xdr:cNvPr id="275" name="AutoShape 1" descr="Image result for flags of the home nations">
          <a:extLst>
            <a:ext uri="{FF2B5EF4-FFF2-40B4-BE49-F238E27FC236}">
              <a16:creationId xmlns:a16="http://schemas.microsoft.com/office/drawing/2014/main" id="{F45D47FE-3866-4F39-B154-650B14E9EC2F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1358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207</xdr:row>
      <xdr:rowOff>60960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56BC0B82-487C-42AF-9BDD-3C4E72DDBEF1}"/>
            </a:ext>
          </a:extLst>
        </xdr:cNvPr>
        <xdr:cNvSpPr txBox="1"/>
      </xdr:nvSpPr>
      <xdr:spPr>
        <a:xfrm>
          <a:off x="598170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207</xdr:row>
      <xdr:rowOff>60960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F33EE640-75E5-4639-B392-4880AB31447E}"/>
            </a:ext>
          </a:extLst>
        </xdr:cNvPr>
        <xdr:cNvSpPr txBox="1"/>
      </xdr:nvSpPr>
      <xdr:spPr>
        <a:xfrm>
          <a:off x="930402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207</xdr:row>
      <xdr:rowOff>60960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78B2C20-03A5-4DA8-89FC-4A43FBA820F0}"/>
            </a:ext>
          </a:extLst>
        </xdr:cNvPr>
        <xdr:cNvSpPr txBox="1"/>
      </xdr:nvSpPr>
      <xdr:spPr>
        <a:xfrm>
          <a:off x="1282446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207</xdr:row>
      <xdr:rowOff>60960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BE5B2DB6-123E-4CC0-9E30-290ACE9B6E3D}"/>
            </a:ext>
          </a:extLst>
        </xdr:cNvPr>
        <xdr:cNvSpPr txBox="1"/>
      </xdr:nvSpPr>
      <xdr:spPr>
        <a:xfrm>
          <a:off x="1613916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207</xdr:row>
      <xdr:rowOff>60960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74E2D2C-34CE-46F8-B780-15F66DD2CEE9}"/>
            </a:ext>
          </a:extLst>
        </xdr:cNvPr>
        <xdr:cNvSpPr txBox="1"/>
      </xdr:nvSpPr>
      <xdr:spPr>
        <a:xfrm>
          <a:off x="1962150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204</xdr:row>
      <xdr:rowOff>60960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7216E50-3868-4A4F-87E2-460FCCF143D5}"/>
            </a:ext>
          </a:extLst>
        </xdr:cNvPr>
        <xdr:cNvSpPr txBox="1"/>
      </xdr:nvSpPr>
      <xdr:spPr>
        <a:xfrm>
          <a:off x="601980" y="2187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206</xdr:row>
      <xdr:rowOff>60960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72C2F3-8323-4301-8BFD-7632D1D8569D}"/>
            </a:ext>
          </a:extLst>
        </xdr:cNvPr>
        <xdr:cNvSpPr txBox="1"/>
      </xdr:nvSpPr>
      <xdr:spPr>
        <a:xfrm>
          <a:off x="5981700" y="2218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206</xdr:row>
      <xdr:rowOff>60960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CDEE93A-B144-455E-A3D1-DC80276ADA88}"/>
            </a:ext>
          </a:extLst>
        </xdr:cNvPr>
        <xdr:cNvSpPr txBox="1"/>
      </xdr:nvSpPr>
      <xdr:spPr>
        <a:xfrm>
          <a:off x="601980" y="22181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207</xdr:row>
      <xdr:rowOff>60960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7B0C47F-518E-48B0-9B00-D642FB6AF0F3}"/>
            </a:ext>
          </a:extLst>
        </xdr:cNvPr>
        <xdr:cNvSpPr txBox="1"/>
      </xdr:nvSpPr>
      <xdr:spPr>
        <a:xfrm>
          <a:off x="601980" y="2233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141</xdr:row>
      <xdr:rowOff>60960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1C099CD8-2BD7-4724-9790-82523E0233D7}"/>
            </a:ext>
          </a:extLst>
        </xdr:cNvPr>
        <xdr:cNvSpPr txBox="1"/>
      </xdr:nvSpPr>
      <xdr:spPr>
        <a:xfrm>
          <a:off x="9304020" y="2733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179</xdr:row>
      <xdr:rowOff>60960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AF59D20-086C-4ABE-AECB-3912AFC56F0B}"/>
            </a:ext>
          </a:extLst>
        </xdr:cNvPr>
        <xdr:cNvSpPr txBox="1"/>
      </xdr:nvSpPr>
      <xdr:spPr>
        <a:xfrm>
          <a:off x="16139160" y="2733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193</xdr:row>
      <xdr:rowOff>60960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ED57248D-691C-48E2-938C-5DDF59151360}"/>
            </a:ext>
          </a:extLst>
        </xdr:cNvPr>
        <xdr:cNvSpPr txBox="1"/>
      </xdr:nvSpPr>
      <xdr:spPr>
        <a:xfrm>
          <a:off x="19621500" y="27332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222</xdr:row>
      <xdr:rowOff>0</xdr:rowOff>
    </xdr:from>
    <xdr:ext cx="304800" cy="304800"/>
    <xdr:sp macro="" textlink="">
      <xdr:nvSpPr>
        <xdr:cNvPr id="293" name="AutoShape 1" descr="Image result for flags of the home nations">
          <a:extLst>
            <a:ext uri="{FF2B5EF4-FFF2-40B4-BE49-F238E27FC236}">
              <a16:creationId xmlns:a16="http://schemas.microsoft.com/office/drawing/2014/main" id="{2B8861BC-9014-436C-B859-ABA1B9150924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7091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233</xdr:row>
      <xdr:rowOff>60960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70AC9C3-8271-4DA0-88FC-7E1CDD733F51}"/>
            </a:ext>
          </a:extLst>
        </xdr:cNvPr>
        <xdr:cNvSpPr txBox="1"/>
      </xdr:nvSpPr>
      <xdr:spPr>
        <a:xfrm>
          <a:off x="598170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233</xdr:row>
      <xdr:rowOff>60960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DE5811A-46F6-461F-945C-9EB54E41B998}"/>
            </a:ext>
          </a:extLst>
        </xdr:cNvPr>
        <xdr:cNvSpPr txBox="1"/>
      </xdr:nvSpPr>
      <xdr:spPr>
        <a:xfrm>
          <a:off x="930402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233</xdr:row>
      <xdr:rowOff>60960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B016433-1B5D-4424-AD3E-12F59BD4F123}"/>
            </a:ext>
          </a:extLst>
        </xdr:cNvPr>
        <xdr:cNvSpPr txBox="1"/>
      </xdr:nvSpPr>
      <xdr:spPr>
        <a:xfrm>
          <a:off x="1282446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233</xdr:row>
      <xdr:rowOff>60960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B0CC0131-16B2-4EE4-A9CF-8C73ECCFC584}"/>
            </a:ext>
          </a:extLst>
        </xdr:cNvPr>
        <xdr:cNvSpPr txBox="1"/>
      </xdr:nvSpPr>
      <xdr:spPr>
        <a:xfrm>
          <a:off x="1613916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233</xdr:row>
      <xdr:rowOff>60960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EB3685F-74B0-4374-BA9A-FC26355AA1C1}"/>
            </a:ext>
          </a:extLst>
        </xdr:cNvPr>
        <xdr:cNvSpPr txBox="1"/>
      </xdr:nvSpPr>
      <xdr:spPr>
        <a:xfrm>
          <a:off x="1962150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230</xdr:row>
      <xdr:rowOff>60960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3902A961-B9A5-4003-AA98-A4AA1F4B1999}"/>
            </a:ext>
          </a:extLst>
        </xdr:cNvPr>
        <xdr:cNvSpPr txBox="1"/>
      </xdr:nvSpPr>
      <xdr:spPr>
        <a:xfrm>
          <a:off x="601980" y="1760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232</xdr:row>
      <xdr:rowOff>60960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8C013A2C-3CE3-414B-96C8-789CCE681E98}"/>
            </a:ext>
          </a:extLst>
        </xdr:cNvPr>
        <xdr:cNvSpPr txBox="1"/>
      </xdr:nvSpPr>
      <xdr:spPr>
        <a:xfrm>
          <a:off x="5981700" y="1791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232</xdr:row>
      <xdr:rowOff>60960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9C8310-3BDF-49D4-A3CC-9855253ECAB7}"/>
            </a:ext>
          </a:extLst>
        </xdr:cNvPr>
        <xdr:cNvSpPr txBox="1"/>
      </xdr:nvSpPr>
      <xdr:spPr>
        <a:xfrm>
          <a:off x="601980" y="1791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233</xdr:row>
      <xdr:rowOff>60960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7AB482EC-F452-407E-BD55-6D6908AE2ADE}"/>
            </a:ext>
          </a:extLst>
        </xdr:cNvPr>
        <xdr:cNvSpPr txBox="1"/>
      </xdr:nvSpPr>
      <xdr:spPr>
        <a:xfrm>
          <a:off x="601980" y="1806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241</xdr:row>
      <xdr:rowOff>0</xdr:rowOff>
    </xdr:from>
    <xdr:ext cx="304800" cy="304800"/>
    <xdr:sp macro="" textlink="">
      <xdr:nvSpPr>
        <xdr:cNvPr id="303" name="AutoShape 1" descr="Image result for flags of the home nations">
          <a:extLst>
            <a:ext uri="{FF2B5EF4-FFF2-40B4-BE49-F238E27FC236}">
              <a16:creationId xmlns:a16="http://schemas.microsoft.com/office/drawing/2014/main" id="{91C9C981-CC88-4605-81F6-E535C9D9FE03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19225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241</xdr:row>
      <xdr:rowOff>0</xdr:rowOff>
    </xdr:from>
    <xdr:ext cx="304800" cy="304800"/>
    <xdr:sp macro="" textlink="">
      <xdr:nvSpPr>
        <xdr:cNvPr id="304" name="AutoShape 1" descr="Image result for flags of the home nations">
          <a:extLst>
            <a:ext uri="{FF2B5EF4-FFF2-40B4-BE49-F238E27FC236}">
              <a16:creationId xmlns:a16="http://schemas.microsoft.com/office/drawing/2014/main" id="{385329DC-E08C-4C7B-9FF0-9A3FD56C09A4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5626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253</xdr:row>
      <xdr:rowOff>60960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6067B82-BA75-4B42-97EA-5882B6BC54FA}"/>
            </a:ext>
          </a:extLst>
        </xdr:cNvPr>
        <xdr:cNvSpPr txBox="1"/>
      </xdr:nvSpPr>
      <xdr:spPr>
        <a:xfrm>
          <a:off x="598170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253</xdr:row>
      <xdr:rowOff>60960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EB6AC9D3-F472-47BB-9229-EA66F1EF0783}"/>
            </a:ext>
          </a:extLst>
        </xdr:cNvPr>
        <xdr:cNvSpPr txBox="1"/>
      </xdr:nvSpPr>
      <xdr:spPr>
        <a:xfrm>
          <a:off x="930402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253</xdr:row>
      <xdr:rowOff>60960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C6C82A3-2546-475D-82C0-125EF00C18A7}"/>
            </a:ext>
          </a:extLst>
        </xdr:cNvPr>
        <xdr:cNvSpPr txBox="1"/>
      </xdr:nvSpPr>
      <xdr:spPr>
        <a:xfrm>
          <a:off x="1282446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253</xdr:row>
      <xdr:rowOff>60960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82C42B4-9EE8-4A14-A42D-0826E6C7E636}"/>
            </a:ext>
          </a:extLst>
        </xdr:cNvPr>
        <xdr:cNvSpPr txBox="1"/>
      </xdr:nvSpPr>
      <xdr:spPr>
        <a:xfrm>
          <a:off x="1613916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253</xdr:row>
      <xdr:rowOff>60960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D11BA4DB-113B-45E4-B148-0A2C34AB4B25}"/>
            </a:ext>
          </a:extLst>
        </xdr:cNvPr>
        <xdr:cNvSpPr txBox="1"/>
      </xdr:nvSpPr>
      <xdr:spPr>
        <a:xfrm>
          <a:off x="1962150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245</xdr:row>
      <xdr:rowOff>60960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3D3A5D23-DF3D-4254-848E-43D7852B84FB}"/>
            </a:ext>
          </a:extLst>
        </xdr:cNvPr>
        <xdr:cNvSpPr txBox="1"/>
      </xdr:nvSpPr>
      <xdr:spPr>
        <a:xfrm>
          <a:off x="601980" y="2614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252</xdr:row>
      <xdr:rowOff>60960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48EE98C-4805-4980-A470-FB3CFED43142}"/>
            </a:ext>
          </a:extLst>
        </xdr:cNvPr>
        <xdr:cNvSpPr txBox="1"/>
      </xdr:nvSpPr>
      <xdr:spPr>
        <a:xfrm>
          <a:off x="5981700" y="26449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252</xdr:row>
      <xdr:rowOff>60960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DD9B59-30C3-4B3F-8BD5-0D1B094B1C64}"/>
            </a:ext>
          </a:extLst>
        </xdr:cNvPr>
        <xdr:cNvSpPr txBox="1"/>
      </xdr:nvSpPr>
      <xdr:spPr>
        <a:xfrm>
          <a:off x="601980" y="26449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253</xdr:row>
      <xdr:rowOff>60960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21A8E33F-803C-4AF3-9D7D-67C548BDCFC7}"/>
            </a:ext>
          </a:extLst>
        </xdr:cNvPr>
        <xdr:cNvSpPr txBox="1"/>
      </xdr:nvSpPr>
      <xdr:spPr>
        <a:xfrm>
          <a:off x="601980" y="26601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278</xdr:row>
      <xdr:rowOff>0</xdr:rowOff>
    </xdr:from>
    <xdr:ext cx="304800" cy="304800"/>
    <xdr:sp macro="" textlink="">
      <xdr:nvSpPr>
        <xdr:cNvPr id="314" name="AutoShape 1" descr="Image result for flags of the home nations">
          <a:extLst>
            <a:ext uri="{FF2B5EF4-FFF2-40B4-BE49-F238E27FC236}">
              <a16:creationId xmlns:a16="http://schemas.microsoft.com/office/drawing/2014/main" id="{7371F0D3-49BF-47CB-9DB8-3059A68DD6F3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775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278</xdr:row>
      <xdr:rowOff>0</xdr:rowOff>
    </xdr:from>
    <xdr:ext cx="304800" cy="304800"/>
    <xdr:sp macro="" textlink="">
      <xdr:nvSpPr>
        <xdr:cNvPr id="315" name="AutoShape 1" descr="Image result for flags of the home nations">
          <a:extLst>
            <a:ext uri="{FF2B5EF4-FFF2-40B4-BE49-F238E27FC236}">
              <a16:creationId xmlns:a16="http://schemas.microsoft.com/office/drawing/2014/main" id="{53BCE207-F758-44BD-B808-6905CE8A8897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775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278</xdr:row>
      <xdr:rowOff>0</xdr:rowOff>
    </xdr:from>
    <xdr:ext cx="304800" cy="304800"/>
    <xdr:sp macro="" textlink="">
      <xdr:nvSpPr>
        <xdr:cNvPr id="316" name="AutoShape 1" descr="Image result for flags of the home nations">
          <a:extLst>
            <a:ext uri="{FF2B5EF4-FFF2-40B4-BE49-F238E27FC236}">
              <a16:creationId xmlns:a16="http://schemas.microsoft.com/office/drawing/2014/main" id="{348702B2-7D01-4A68-A400-63FAE8A86556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775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293</xdr:row>
      <xdr:rowOff>60960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9367ADDC-8011-4E3F-8B2D-7C2DA2DE5126}"/>
            </a:ext>
          </a:extLst>
        </xdr:cNvPr>
        <xdr:cNvSpPr txBox="1"/>
      </xdr:nvSpPr>
      <xdr:spPr>
        <a:xfrm>
          <a:off x="598170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293</xdr:row>
      <xdr:rowOff>60960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2438ED7-6F29-4124-AFA9-0F8F681191E5}"/>
            </a:ext>
          </a:extLst>
        </xdr:cNvPr>
        <xdr:cNvSpPr txBox="1"/>
      </xdr:nvSpPr>
      <xdr:spPr>
        <a:xfrm>
          <a:off x="930402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293</xdr:row>
      <xdr:rowOff>60960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1B57FAFC-CAF6-4B9D-910E-BC1A5B8C4E9B}"/>
            </a:ext>
          </a:extLst>
        </xdr:cNvPr>
        <xdr:cNvSpPr txBox="1"/>
      </xdr:nvSpPr>
      <xdr:spPr>
        <a:xfrm>
          <a:off x="1282446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293</xdr:row>
      <xdr:rowOff>60960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20CB8CDB-D4FD-49B2-8B12-0CE3FAB433D2}"/>
            </a:ext>
          </a:extLst>
        </xdr:cNvPr>
        <xdr:cNvSpPr txBox="1"/>
      </xdr:nvSpPr>
      <xdr:spPr>
        <a:xfrm>
          <a:off x="1613916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293</xdr:row>
      <xdr:rowOff>60960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CDDD672-9192-4C73-B4A9-00B41D1D9172}"/>
            </a:ext>
          </a:extLst>
        </xdr:cNvPr>
        <xdr:cNvSpPr txBox="1"/>
      </xdr:nvSpPr>
      <xdr:spPr>
        <a:xfrm>
          <a:off x="1962150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282</xdr:row>
      <xdr:rowOff>60960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249A2F41-3980-4864-8B74-1BCD609627D6}"/>
            </a:ext>
          </a:extLst>
        </xdr:cNvPr>
        <xdr:cNvSpPr txBox="1"/>
      </xdr:nvSpPr>
      <xdr:spPr>
        <a:xfrm>
          <a:off x="601980" y="2827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286</xdr:row>
      <xdr:rowOff>60960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7A6A0C2E-2E27-4843-90B7-CF3E68B11236}"/>
            </a:ext>
          </a:extLst>
        </xdr:cNvPr>
        <xdr:cNvSpPr txBox="1"/>
      </xdr:nvSpPr>
      <xdr:spPr>
        <a:xfrm>
          <a:off x="598170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286</xdr:row>
      <xdr:rowOff>60960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F11DD79-9380-47C0-A874-BF6956DEF9A5}"/>
            </a:ext>
          </a:extLst>
        </xdr:cNvPr>
        <xdr:cNvSpPr txBox="1"/>
      </xdr:nvSpPr>
      <xdr:spPr>
        <a:xfrm>
          <a:off x="60198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293</xdr:row>
      <xdr:rowOff>60960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A5B9B8CC-3249-4A63-B262-88669815F93A}"/>
            </a:ext>
          </a:extLst>
        </xdr:cNvPr>
        <xdr:cNvSpPr txBox="1"/>
      </xdr:nvSpPr>
      <xdr:spPr>
        <a:xfrm>
          <a:off x="60198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301</xdr:row>
      <xdr:rowOff>0</xdr:rowOff>
    </xdr:from>
    <xdr:ext cx="304800" cy="304800"/>
    <xdr:sp macro="" textlink="">
      <xdr:nvSpPr>
        <xdr:cNvPr id="326" name="AutoShape 1" descr="Image result for flags of the home nations">
          <a:extLst>
            <a:ext uri="{FF2B5EF4-FFF2-40B4-BE49-F238E27FC236}">
              <a16:creationId xmlns:a16="http://schemas.microsoft.com/office/drawing/2014/main" id="{AD9F4608-2552-4BE1-9EC7-7D84DABE1165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9893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293</xdr:row>
      <xdr:rowOff>60960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51A6E860-A0D0-4947-BB3D-DC961327601F}"/>
            </a:ext>
          </a:extLst>
        </xdr:cNvPr>
        <xdr:cNvSpPr txBox="1"/>
      </xdr:nvSpPr>
      <xdr:spPr>
        <a:xfrm>
          <a:off x="9304020" y="33733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282</xdr:row>
      <xdr:rowOff>60960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5E58321A-BE8F-479E-80AB-B739168A202C}"/>
            </a:ext>
          </a:extLst>
        </xdr:cNvPr>
        <xdr:cNvSpPr txBox="1"/>
      </xdr:nvSpPr>
      <xdr:spPr>
        <a:xfrm>
          <a:off x="9304020" y="3327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282</xdr:row>
      <xdr:rowOff>60960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57CAF4C-853D-463D-AE72-4F5F06E05BCA}"/>
            </a:ext>
          </a:extLst>
        </xdr:cNvPr>
        <xdr:cNvSpPr txBox="1"/>
      </xdr:nvSpPr>
      <xdr:spPr>
        <a:xfrm>
          <a:off x="9304020" y="33276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301</xdr:row>
      <xdr:rowOff>0</xdr:rowOff>
    </xdr:from>
    <xdr:ext cx="304800" cy="304800"/>
    <xdr:sp macro="" textlink="">
      <xdr:nvSpPr>
        <xdr:cNvPr id="344" name="AutoShape 1" descr="Image result for flags of the home nations">
          <a:extLst>
            <a:ext uri="{FF2B5EF4-FFF2-40B4-BE49-F238E27FC236}">
              <a16:creationId xmlns:a16="http://schemas.microsoft.com/office/drawing/2014/main" id="{D1E7149F-DDD7-463C-BB78-4E159D027C92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775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301</xdr:row>
      <xdr:rowOff>0</xdr:rowOff>
    </xdr:from>
    <xdr:ext cx="304800" cy="304800"/>
    <xdr:sp macro="" textlink="">
      <xdr:nvSpPr>
        <xdr:cNvPr id="345" name="AutoShape 1" descr="Image result for flags of the home nations">
          <a:extLst>
            <a:ext uri="{FF2B5EF4-FFF2-40B4-BE49-F238E27FC236}">
              <a16:creationId xmlns:a16="http://schemas.microsoft.com/office/drawing/2014/main" id="{5BA04836-5460-4568-A0E1-5325A7932B03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775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317</xdr:row>
      <xdr:rowOff>60960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F0E7C8FC-E56E-48F0-BC3B-8CAA05A68074}"/>
            </a:ext>
          </a:extLst>
        </xdr:cNvPr>
        <xdr:cNvSpPr txBox="1"/>
      </xdr:nvSpPr>
      <xdr:spPr>
        <a:xfrm>
          <a:off x="598170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317</xdr:row>
      <xdr:rowOff>60960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D8B9B671-7FCF-49EF-A1A3-5E4EA508B7BB}"/>
            </a:ext>
          </a:extLst>
        </xdr:cNvPr>
        <xdr:cNvSpPr txBox="1"/>
      </xdr:nvSpPr>
      <xdr:spPr>
        <a:xfrm>
          <a:off x="930402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317</xdr:row>
      <xdr:rowOff>60960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3399E44-10A9-4D32-8728-EC9F1C5BED42}"/>
            </a:ext>
          </a:extLst>
        </xdr:cNvPr>
        <xdr:cNvSpPr txBox="1"/>
      </xdr:nvSpPr>
      <xdr:spPr>
        <a:xfrm>
          <a:off x="1282446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317</xdr:row>
      <xdr:rowOff>60960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30BE2E82-2933-42DB-A346-CBE2D337C038}"/>
            </a:ext>
          </a:extLst>
        </xdr:cNvPr>
        <xdr:cNvSpPr txBox="1"/>
      </xdr:nvSpPr>
      <xdr:spPr>
        <a:xfrm>
          <a:off x="1613916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317</xdr:row>
      <xdr:rowOff>60960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A8D9B0F7-8DE8-49F8-8458-8CE909244DC7}"/>
            </a:ext>
          </a:extLst>
        </xdr:cNvPr>
        <xdr:cNvSpPr txBox="1"/>
      </xdr:nvSpPr>
      <xdr:spPr>
        <a:xfrm>
          <a:off x="1962150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304</xdr:row>
      <xdr:rowOff>60960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864D46EE-7E95-4B6D-8476-62394FE0E481}"/>
            </a:ext>
          </a:extLst>
        </xdr:cNvPr>
        <xdr:cNvSpPr txBox="1"/>
      </xdr:nvSpPr>
      <xdr:spPr>
        <a:xfrm>
          <a:off x="601980" y="2827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316</xdr:row>
      <xdr:rowOff>60960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7D2D6D5C-7AAE-4C99-B515-E5AFE8801C2C}"/>
            </a:ext>
          </a:extLst>
        </xdr:cNvPr>
        <xdr:cNvSpPr txBox="1"/>
      </xdr:nvSpPr>
      <xdr:spPr>
        <a:xfrm>
          <a:off x="598170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316</xdr:row>
      <xdr:rowOff>60960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FC7FF72-9BCB-49A3-9101-51F9469FC60F}"/>
            </a:ext>
          </a:extLst>
        </xdr:cNvPr>
        <xdr:cNvSpPr txBox="1"/>
      </xdr:nvSpPr>
      <xdr:spPr>
        <a:xfrm>
          <a:off x="601980" y="28582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317</xdr:row>
      <xdr:rowOff>60960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023ACAF-9F96-4142-8DA6-67C848EC0199}"/>
            </a:ext>
          </a:extLst>
        </xdr:cNvPr>
        <xdr:cNvSpPr txBox="1"/>
      </xdr:nvSpPr>
      <xdr:spPr>
        <a:xfrm>
          <a:off x="601980" y="2873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55" name="AutoShape 1" descr="Image result for flags of the home nations">
          <a:extLst>
            <a:ext uri="{FF2B5EF4-FFF2-40B4-BE49-F238E27FC236}">
              <a16:creationId xmlns:a16="http://schemas.microsoft.com/office/drawing/2014/main" id="{A6E5604D-F8A9-4103-BD2D-8CCB03F9C85A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9893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56" name="AutoShape 1" descr="Image result for flags of the home nations">
          <a:extLst>
            <a:ext uri="{FF2B5EF4-FFF2-40B4-BE49-F238E27FC236}">
              <a16:creationId xmlns:a16="http://schemas.microsoft.com/office/drawing/2014/main" id="{0C51A5E6-6774-4E9B-B9C6-FD8FD7FF1A90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9893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57" name="AutoShape 1" descr="Image result for flags of the home nations">
          <a:extLst>
            <a:ext uri="{FF2B5EF4-FFF2-40B4-BE49-F238E27FC236}">
              <a16:creationId xmlns:a16="http://schemas.microsoft.com/office/drawing/2014/main" id="{17F89B93-8E03-4544-89E6-0F42E8773A92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29893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304</xdr:row>
      <xdr:rowOff>60960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761DFF0D-A381-46D1-A3F1-834D3D0F3EF6}"/>
            </a:ext>
          </a:extLst>
        </xdr:cNvPr>
        <xdr:cNvSpPr txBox="1"/>
      </xdr:nvSpPr>
      <xdr:spPr>
        <a:xfrm>
          <a:off x="601980" y="24010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316</xdr:row>
      <xdr:rowOff>60960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E6E138D-0EE5-487D-9016-176617592C9E}"/>
            </a:ext>
          </a:extLst>
        </xdr:cNvPr>
        <xdr:cNvSpPr txBox="1"/>
      </xdr:nvSpPr>
      <xdr:spPr>
        <a:xfrm>
          <a:off x="601980" y="24315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317</xdr:row>
      <xdr:rowOff>60960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4D70179-BFEF-47A3-BF8D-8BDFECB62E47}"/>
            </a:ext>
          </a:extLst>
        </xdr:cNvPr>
        <xdr:cNvSpPr txBox="1"/>
      </xdr:nvSpPr>
      <xdr:spPr>
        <a:xfrm>
          <a:off x="601980" y="24467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61" name="AutoShape 1" descr="Image result for flags of the home nations">
          <a:extLst>
            <a:ext uri="{FF2B5EF4-FFF2-40B4-BE49-F238E27FC236}">
              <a16:creationId xmlns:a16="http://schemas.microsoft.com/office/drawing/2014/main" id="{79C7F649-F71E-4A15-9465-B83D044CD2F5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2026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62" name="AutoShape 1" descr="Image result for flags of the home nations">
          <a:extLst>
            <a:ext uri="{FF2B5EF4-FFF2-40B4-BE49-F238E27FC236}">
              <a16:creationId xmlns:a16="http://schemas.microsoft.com/office/drawing/2014/main" id="{63D80FCD-BB06-4F0E-A155-BD63571732A6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2026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325</xdr:row>
      <xdr:rowOff>0</xdr:rowOff>
    </xdr:from>
    <xdr:ext cx="304800" cy="304800"/>
    <xdr:sp macro="" textlink="">
      <xdr:nvSpPr>
        <xdr:cNvPr id="363" name="AutoShape 1" descr="Image result for flags of the home nations">
          <a:extLst>
            <a:ext uri="{FF2B5EF4-FFF2-40B4-BE49-F238E27FC236}">
              <a16:creationId xmlns:a16="http://schemas.microsoft.com/office/drawing/2014/main" id="{B3471C86-D581-4A1F-B953-40A449928F7F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20268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601980</xdr:colOff>
      <xdr:row>331</xdr:row>
      <xdr:rowOff>60960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D878A23-C9FA-4985-90F0-10AF4BE8E70D}"/>
            </a:ext>
          </a:extLst>
        </xdr:cNvPr>
        <xdr:cNvSpPr txBox="1"/>
      </xdr:nvSpPr>
      <xdr:spPr>
        <a:xfrm>
          <a:off x="930402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331</xdr:row>
      <xdr:rowOff>60960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9741F1AF-275B-4E33-A7D2-49F4C1FF9945}"/>
            </a:ext>
          </a:extLst>
        </xdr:cNvPr>
        <xdr:cNvSpPr txBox="1"/>
      </xdr:nvSpPr>
      <xdr:spPr>
        <a:xfrm>
          <a:off x="1282446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331</xdr:row>
      <xdr:rowOff>60960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8670C971-DE3B-44F8-9597-513F995E4BEE}"/>
            </a:ext>
          </a:extLst>
        </xdr:cNvPr>
        <xdr:cNvSpPr txBox="1"/>
      </xdr:nvSpPr>
      <xdr:spPr>
        <a:xfrm>
          <a:off x="1613916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331</xdr:row>
      <xdr:rowOff>60960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CB6E78CC-1722-4287-8D8F-2E65654894CE}"/>
            </a:ext>
          </a:extLst>
        </xdr:cNvPr>
        <xdr:cNvSpPr txBox="1"/>
      </xdr:nvSpPr>
      <xdr:spPr>
        <a:xfrm>
          <a:off x="1962150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328</xdr:row>
      <xdr:rowOff>60960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66B1C2F-2407-4730-9FF3-16F6831C9CE6}"/>
            </a:ext>
          </a:extLst>
        </xdr:cNvPr>
        <xdr:cNvSpPr txBox="1"/>
      </xdr:nvSpPr>
      <xdr:spPr>
        <a:xfrm>
          <a:off x="601980" y="3254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330</xdr:row>
      <xdr:rowOff>60960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B04A593B-FD10-4BFD-8CF3-9A015B4F4157}"/>
            </a:ext>
          </a:extLst>
        </xdr:cNvPr>
        <xdr:cNvSpPr txBox="1"/>
      </xdr:nvSpPr>
      <xdr:spPr>
        <a:xfrm>
          <a:off x="5981700" y="3284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330</xdr:row>
      <xdr:rowOff>60960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6902A88-4BF5-4866-AA15-3A8DA64DC5CC}"/>
            </a:ext>
          </a:extLst>
        </xdr:cNvPr>
        <xdr:cNvSpPr txBox="1"/>
      </xdr:nvSpPr>
      <xdr:spPr>
        <a:xfrm>
          <a:off x="601980" y="3284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331</xdr:row>
      <xdr:rowOff>60960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A4F529E0-E6CA-4462-B597-072CBD91B80C}"/>
            </a:ext>
          </a:extLst>
        </xdr:cNvPr>
        <xdr:cNvSpPr txBox="1"/>
      </xdr:nvSpPr>
      <xdr:spPr>
        <a:xfrm>
          <a:off x="60198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73" name="AutoShape 1" descr="Image result for flags of the home nations">
          <a:extLst>
            <a:ext uri="{FF2B5EF4-FFF2-40B4-BE49-F238E27FC236}">
              <a16:creationId xmlns:a16="http://schemas.microsoft.com/office/drawing/2014/main" id="{25DB66A0-4ADB-4373-A523-5643BDAD6830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74" name="AutoShape 1" descr="Image result for flags of the home nations">
          <a:extLst>
            <a:ext uri="{FF2B5EF4-FFF2-40B4-BE49-F238E27FC236}">
              <a16:creationId xmlns:a16="http://schemas.microsoft.com/office/drawing/2014/main" id="{674755BD-0797-4C12-ADDC-755BF3D82C19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75" name="AutoShape 1" descr="Image result for flags of the home nations">
          <a:extLst>
            <a:ext uri="{FF2B5EF4-FFF2-40B4-BE49-F238E27FC236}">
              <a16:creationId xmlns:a16="http://schemas.microsoft.com/office/drawing/2014/main" id="{ADF1AE1D-356A-49D4-9407-6D566D616DAF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328</xdr:row>
      <xdr:rowOff>60960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BDF5A537-DDA1-420A-A690-DED0A41B945A}"/>
            </a:ext>
          </a:extLst>
        </xdr:cNvPr>
        <xdr:cNvSpPr txBox="1"/>
      </xdr:nvSpPr>
      <xdr:spPr>
        <a:xfrm>
          <a:off x="601980" y="32545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330</xdr:row>
      <xdr:rowOff>60960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45D48727-CA9C-46DA-858C-E940D718D7CA}"/>
            </a:ext>
          </a:extLst>
        </xdr:cNvPr>
        <xdr:cNvSpPr txBox="1"/>
      </xdr:nvSpPr>
      <xdr:spPr>
        <a:xfrm>
          <a:off x="601980" y="32849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331</xdr:row>
      <xdr:rowOff>60960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BC27189C-A97F-43B6-BD67-9DB0AB9E6466}"/>
            </a:ext>
          </a:extLst>
        </xdr:cNvPr>
        <xdr:cNvSpPr txBox="1"/>
      </xdr:nvSpPr>
      <xdr:spPr>
        <a:xfrm>
          <a:off x="601980" y="3300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79" name="AutoShape 1" descr="Image result for flags of the home nations">
          <a:extLst>
            <a:ext uri="{FF2B5EF4-FFF2-40B4-BE49-F238E27FC236}">
              <a16:creationId xmlns:a16="http://schemas.microsoft.com/office/drawing/2014/main" id="{FE6CD292-9BE9-4859-B6DF-27CE99D0BE71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80" name="AutoShape 1" descr="Image result for flags of the home nations">
          <a:extLst>
            <a:ext uri="{FF2B5EF4-FFF2-40B4-BE49-F238E27FC236}">
              <a16:creationId xmlns:a16="http://schemas.microsoft.com/office/drawing/2014/main" id="{94796F1A-C084-434E-864C-45BF37D74FF2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81" name="AutoShape 1" descr="Image result for flags of the home nations">
          <a:extLst>
            <a:ext uri="{FF2B5EF4-FFF2-40B4-BE49-F238E27FC236}">
              <a16:creationId xmlns:a16="http://schemas.microsoft.com/office/drawing/2014/main" id="{288221E5-9B4D-49C5-8811-AAB1633097C4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82" name="AutoShape 1" descr="Image result for flags of the home nations">
          <a:extLst>
            <a:ext uri="{FF2B5EF4-FFF2-40B4-BE49-F238E27FC236}">
              <a16:creationId xmlns:a16="http://schemas.microsoft.com/office/drawing/2014/main" id="{5F98C26A-5A75-401A-A501-5A7CC019439B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83" name="AutoShape 1" descr="Image result for flags of the home nations">
          <a:extLst>
            <a:ext uri="{FF2B5EF4-FFF2-40B4-BE49-F238E27FC236}">
              <a16:creationId xmlns:a16="http://schemas.microsoft.com/office/drawing/2014/main" id="{3F90B422-7A15-4E4D-B117-6F1267C0E14C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348</xdr:row>
      <xdr:rowOff>0</xdr:rowOff>
    </xdr:from>
    <xdr:ext cx="304800" cy="304800"/>
    <xdr:sp macro="" textlink="">
      <xdr:nvSpPr>
        <xdr:cNvPr id="384" name="AutoShape 1" descr="Image result for flags of the home nations">
          <a:extLst>
            <a:ext uri="{FF2B5EF4-FFF2-40B4-BE49-F238E27FC236}">
              <a16:creationId xmlns:a16="http://schemas.microsoft.com/office/drawing/2014/main" id="{C8CEA491-E5BA-4EC4-BABC-8520BF924062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4160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354</xdr:row>
      <xdr:rowOff>60960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E5B09F06-BAC1-4A6D-AD76-EAC227C3D17D}"/>
            </a:ext>
          </a:extLst>
        </xdr:cNvPr>
        <xdr:cNvSpPr txBox="1"/>
      </xdr:nvSpPr>
      <xdr:spPr>
        <a:xfrm>
          <a:off x="598170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354</xdr:row>
      <xdr:rowOff>60960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A4F4CEE6-9D7D-4B83-86FD-F925B6040559}"/>
            </a:ext>
          </a:extLst>
        </xdr:cNvPr>
        <xdr:cNvSpPr txBox="1"/>
      </xdr:nvSpPr>
      <xdr:spPr>
        <a:xfrm>
          <a:off x="930402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354</xdr:row>
      <xdr:rowOff>60960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D1A6BC0E-836A-45B5-85CF-690BAD9B60C3}"/>
            </a:ext>
          </a:extLst>
        </xdr:cNvPr>
        <xdr:cNvSpPr txBox="1"/>
      </xdr:nvSpPr>
      <xdr:spPr>
        <a:xfrm>
          <a:off x="1282446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354</xdr:row>
      <xdr:rowOff>60960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FB5CE15E-D98E-472E-A33B-26FE775A35B7}"/>
            </a:ext>
          </a:extLst>
        </xdr:cNvPr>
        <xdr:cNvSpPr txBox="1"/>
      </xdr:nvSpPr>
      <xdr:spPr>
        <a:xfrm>
          <a:off x="1613916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354</xdr:row>
      <xdr:rowOff>60960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4B119E26-9631-4EAE-B7D2-065AAD49F07A}"/>
            </a:ext>
          </a:extLst>
        </xdr:cNvPr>
        <xdr:cNvSpPr txBox="1"/>
      </xdr:nvSpPr>
      <xdr:spPr>
        <a:xfrm>
          <a:off x="1962150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351</xdr:row>
      <xdr:rowOff>60960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89E96337-370A-4427-B15E-551A4071BB01}"/>
            </a:ext>
          </a:extLst>
        </xdr:cNvPr>
        <xdr:cNvSpPr txBox="1"/>
      </xdr:nvSpPr>
      <xdr:spPr>
        <a:xfrm>
          <a:off x="601980" y="3467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353</xdr:row>
      <xdr:rowOff>60960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FEE422-C7C8-470B-AD31-2ED04EEAB9B3}"/>
            </a:ext>
          </a:extLst>
        </xdr:cNvPr>
        <xdr:cNvSpPr txBox="1"/>
      </xdr:nvSpPr>
      <xdr:spPr>
        <a:xfrm>
          <a:off x="5981700" y="3498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353</xdr:row>
      <xdr:rowOff>60960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A218B7CE-8ABA-4DEA-AFF8-EFCFE28DA878}"/>
            </a:ext>
          </a:extLst>
        </xdr:cNvPr>
        <xdr:cNvSpPr txBox="1"/>
      </xdr:nvSpPr>
      <xdr:spPr>
        <a:xfrm>
          <a:off x="601980" y="3498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8C095DE-A48F-4976-990B-B40DCBA9C663}"/>
            </a:ext>
          </a:extLst>
        </xdr:cNvPr>
        <xdr:cNvSpPr txBox="1"/>
      </xdr:nvSpPr>
      <xdr:spPr>
        <a:xfrm>
          <a:off x="60198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394" name="AutoShape 1" descr="Image result for flags of the home nations">
          <a:extLst>
            <a:ext uri="{FF2B5EF4-FFF2-40B4-BE49-F238E27FC236}">
              <a16:creationId xmlns:a16="http://schemas.microsoft.com/office/drawing/2014/main" id="{20478692-1A84-4344-AE3F-6945116EB20F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395" name="AutoShape 1" descr="Image result for flags of the home nations">
          <a:extLst>
            <a:ext uri="{FF2B5EF4-FFF2-40B4-BE49-F238E27FC236}">
              <a16:creationId xmlns:a16="http://schemas.microsoft.com/office/drawing/2014/main" id="{BDAEE2E5-A116-4F7B-8E7B-AC4A2B981384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396" name="AutoShape 1" descr="Image result for flags of the home nations">
          <a:extLst>
            <a:ext uri="{FF2B5EF4-FFF2-40B4-BE49-F238E27FC236}">
              <a16:creationId xmlns:a16="http://schemas.microsoft.com/office/drawing/2014/main" id="{41C47DA2-2F79-420A-9A38-0F9DBA0B53EB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351</xdr:row>
      <xdr:rowOff>60960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DAD2849D-3A35-4EA6-8648-4C98A6F11510}"/>
            </a:ext>
          </a:extLst>
        </xdr:cNvPr>
        <xdr:cNvSpPr txBox="1"/>
      </xdr:nvSpPr>
      <xdr:spPr>
        <a:xfrm>
          <a:off x="601980" y="3467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353</xdr:row>
      <xdr:rowOff>60960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9B4FF5E7-602D-4D8A-A40E-704F8B02151A}"/>
            </a:ext>
          </a:extLst>
        </xdr:cNvPr>
        <xdr:cNvSpPr txBox="1"/>
      </xdr:nvSpPr>
      <xdr:spPr>
        <a:xfrm>
          <a:off x="601980" y="34983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6BD6594-CB80-41DF-80F9-F91A0477849B}"/>
            </a:ext>
          </a:extLst>
        </xdr:cNvPr>
        <xdr:cNvSpPr txBox="1"/>
      </xdr:nvSpPr>
      <xdr:spPr>
        <a:xfrm>
          <a:off x="601980" y="35135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0" name="AutoShape 1" descr="Image result for flags of the home nations">
          <a:extLst>
            <a:ext uri="{FF2B5EF4-FFF2-40B4-BE49-F238E27FC236}">
              <a16:creationId xmlns:a16="http://schemas.microsoft.com/office/drawing/2014/main" id="{3E435879-797D-4C78-8B95-B78ED471809A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1" name="AutoShape 1" descr="Image result for flags of the home nations">
          <a:extLst>
            <a:ext uri="{FF2B5EF4-FFF2-40B4-BE49-F238E27FC236}">
              <a16:creationId xmlns:a16="http://schemas.microsoft.com/office/drawing/2014/main" id="{293D6EB2-234C-4A68-BC8D-AB003BA8102A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2" name="AutoShape 1" descr="Image result for flags of the home nations">
          <a:extLst>
            <a:ext uri="{FF2B5EF4-FFF2-40B4-BE49-F238E27FC236}">
              <a16:creationId xmlns:a16="http://schemas.microsoft.com/office/drawing/2014/main" id="{CED5DDA9-03BA-4A98-AA7E-EFE2C8EBEBD5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3" name="AutoShape 1" descr="Image result for flags of the home nations">
          <a:extLst>
            <a:ext uri="{FF2B5EF4-FFF2-40B4-BE49-F238E27FC236}">
              <a16:creationId xmlns:a16="http://schemas.microsoft.com/office/drawing/2014/main" id="{E026D435-22FF-42DA-A734-9D5AE6BBDC3F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4" name="AutoShape 1" descr="Image result for flags of the home nations">
          <a:extLst>
            <a:ext uri="{FF2B5EF4-FFF2-40B4-BE49-F238E27FC236}">
              <a16:creationId xmlns:a16="http://schemas.microsoft.com/office/drawing/2014/main" id="{3913DF5A-0A8E-419D-8D24-5310B5B0FA60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5" name="AutoShape 1" descr="Image result for flags of the home nations">
          <a:extLst>
            <a:ext uri="{FF2B5EF4-FFF2-40B4-BE49-F238E27FC236}">
              <a16:creationId xmlns:a16="http://schemas.microsoft.com/office/drawing/2014/main" id="{E7EBA59D-F290-4F60-99E0-FDFE05C34CA5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6" name="AutoShape 1" descr="Image result for flags of the home nations">
          <a:extLst>
            <a:ext uri="{FF2B5EF4-FFF2-40B4-BE49-F238E27FC236}">
              <a16:creationId xmlns:a16="http://schemas.microsoft.com/office/drawing/2014/main" id="{C3CF0F12-98FF-4D93-BDD3-E2047DBC9903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7" name="AutoShape 1" descr="Image result for flags of the home nations">
          <a:extLst>
            <a:ext uri="{FF2B5EF4-FFF2-40B4-BE49-F238E27FC236}">
              <a16:creationId xmlns:a16="http://schemas.microsoft.com/office/drawing/2014/main" id="{6CF7B44C-C0B2-4A9A-A672-1232D1DDF62A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362</xdr:row>
      <xdr:rowOff>0</xdr:rowOff>
    </xdr:from>
    <xdr:ext cx="304800" cy="304800"/>
    <xdr:sp macro="" textlink="">
      <xdr:nvSpPr>
        <xdr:cNvPr id="408" name="AutoShape 1" descr="Image result for flags of the home nations">
          <a:extLst>
            <a:ext uri="{FF2B5EF4-FFF2-40B4-BE49-F238E27FC236}">
              <a16:creationId xmlns:a16="http://schemas.microsoft.com/office/drawing/2014/main" id="{9A6F4212-2CBA-4E2C-85CE-6D5F1945FB57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62940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30</xdr:col>
      <xdr:colOff>601980</xdr:colOff>
      <xdr:row>368</xdr:row>
      <xdr:rowOff>60960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CCA3E8DA-F4CF-4C9E-9BEA-F8E3BF339DB2}"/>
            </a:ext>
          </a:extLst>
        </xdr:cNvPr>
        <xdr:cNvSpPr txBox="1"/>
      </xdr:nvSpPr>
      <xdr:spPr>
        <a:xfrm>
          <a:off x="930402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37</xdr:col>
      <xdr:colOff>601980</xdr:colOff>
      <xdr:row>368</xdr:row>
      <xdr:rowOff>60960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DE5DEBB-8A2B-41A2-A2D6-655B633131C0}"/>
            </a:ext>
          </a:extLst>
        </xdr:cNvPr>
        <xdr:cNvSpPr txBox="1"/>
      </xdr:nvSpPr>
      <xdr:spPr>
        <a:xfrm>
          <a:off x="1282446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44</xdr:col>
      <xdr:colOff>601980</xdr:colOff>
      <xdr:row>368</xdr:row>
      <xdr:rowOff>60960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D3C97C05-DA3D-4A3F-B55A-BD85987505FF}"/>
            </a:ext>
          </a:extLst>
        </xdr:cNvPr>
        <xdr:cNvSpPr txBox="1"/>
      </xdr:nvSpPr>
      <xdr:spPr>
        <a:xfrm>
          <a:off x="1613916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51</xdr:col>
      <xdr:colOff>601980</xdr:colOff>
      <xdr:row>368</xdr:row>
      <xdr:rowOff>60960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A2E22E75-C3FB-49FB-B06D-7B2228276F68}"/>
            </a:ext>
          </a:extLst>
        </xdr:cNvPr>
        <xdr:cNvSpPr txBox="1"/>
      </xdr:nvSpPr>
      <xdr:spPr>
        <a:xfrm>
          <a:off x="1962150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365</xdr:row>
      <xdr:rowOff>60960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BCE7F60-5A98-42BD-9200-C25B22961E29}"/>
            </a:ext>
          </a:extLst>
        </xdr:cNvPr>
        <xdr:cNvSpPr txBox="1"/>
      </xdr:nvSpPr>
      <xdr:spPr>
        <a:xfrm>
          <a:off x="601980" y="3681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367</xdr:row>
      <xdr:rowOff>60960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CA22E307-1CFA-459A-90FB-E05C90864F87}"/>
            </a:ext>
          </a:extLst>
        </xdr:cNvPr>
        <xdr:cNvSpPr txBox="1"/>
      </xdr:nvSpPr>
      <xdr:spPr>
        <a:xfrm>
          <a:off x="5981700" y="3711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367</xdr:row>
      <xdr:rowOff>60960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211388DC-43D0-4ED5-AF60-1C788E83572A}"/>
            </a:ext>
          </a:extLst>
        </xdr:cNvPr>
        <xdr:cNvSpPr txBox="1"/>
      </xdr:nvSpPr>
      <xdr:spPr>
        <a:xfrm>
          <a:off x="601980" y="3711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368</xdr:row>
      <xdr:rowOff>60960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E9E8F33-3286-4072-81B3-36EF92C20B74}"/>
            </a:ext>
          </a:extLst>
        </xdr:cNvPr>
        <xdr:cNvSpPr txBox="1"/>
      </xdr:nvSpPr>
      <xdr:spPr>
        <a:xfrm>
          <a:off x="60198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67</xdr:col>
      <xdr:colOff>0</xdr:colOff>
      <xdr:row>376</xdr:row>
      <xdr:rowOff>0</xdr:rowOff>
    </xdr:from>
    <xdr:ext cx="304800" cy="304800"/>
    <xdr:sp macro="" textlink="">
      <xdr:nvSpPr>
        <xdr:cNvPr id="418" name="AutoShape 1" descr="Image result for flags of the home nations">
          <a:extLst>
            <a:ext uri="{FF2B5EF4-FFF2-40B4-BE49-F238E27FC236}">
              <a16:creationId xmlns:a16="http://schemas.microsoft.com/office/drawing/2014/main" id="{BEA58E37-66B5-4F38-B329-00B0F2B1BE0D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8427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376</xdr:row>
      <xdr:rowOff>0</xdr:rowOff>
    </xdr:from>
    <xdr:ext cx="304800" cy="304800"/>
    <xdr:sp macro="" textlink="">
      <xdr:nvSpPr>
        <xdr:cNvPr id="419" name="AutoShape 1" descr="Image result for flags of the home nations">
          <a:extLst>
            <a:ext uri="{FF2B5EF4-FFF2-40B4-BE49-F238E27FC236}">
              <a16:creationId xmlns:a16="http://schemas.microsoft.com/office/drawing/2014/main" id="{102F134D-B97B-4013-BE2D-D94BBB61DCE5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8427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67</xdr:col>
      <xdr:colOff>0</xdr:colOff>
      <xdr:row>376</xdr:row>
      <xdr:rowOff>0</xdr:rowOff>
    </xdr:from>
    <xdr:ext cx="304800" cy="304800"/>
    <xdr:sp macro="" textlink="">
      <xdr:nvSpPr>
        <xdr:cNvPr id="420" name="AutoShape 1" descr="Image result for flags of the home nations">
          <a:extLst>
            <a:ext uri="{FF2B5EF4-FFF2-40B4-BE49-F238E27FC236}">
              <a16:creationId xmlns:a16="http://schemas.microsoft.com/office/drawing/2014/main" id="{34F26998-C8AA-4EC3-AF7D-C27194067ED9}"/>
            </a:ext>
          </a:extLst>
        </xdr:cNvPr>
        <xdr:cNvSpPr>
          <a:spLocks noChangeAspect="1" noChangeArrowheads="1"/>
        </xdr:cNvSpPr>
      </xdr:nvSpPr>
      <xdr:spPr bwMode="auto">
        <a:xfrm>
          <a:off x="27157680" y="38427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365</xdr:row>
      <xdr:rowOff>60960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ED97CEE-C77D-451F-9B1F-88DD32F5F31B}"/>
            </a:ext>
          </a:extLst>
        </xdr:cNvPr>
        <xdr:cNvSpPr txBox="1"/>
      </xdr:nvSpPr>
      <xdr:spPr>
        <a:xfrm>
          <a:off x="601980" y="36812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367</xdr:row>
      <xdr:rowOff>60960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F9B17DDC-63BE-4777-A44A-0E79695CD121}"/>
            </a:ext>
          </a:extLst>
        </xdr:cNvPr>
        <xdr:cNvSpPr txBox="1"/>
      </xdr:nvSpPr>
      <xdr:spPr>
        <a:xfrm>
          <a:off x="601980" y="3711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368</xdr:row>
      <xdr:rowOff>60960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443EDB2-1F13-44B0-9BDB-DD220130EA0D}"/>
            </a:ext>
          </a:extLst>
        </xdr:cNvPr>
        <xdr:cNvSpPr txBox="1"/>
      </xdr:nvSpPr>
      <xdr:spPr>
        <a:xfrm>
          <a:off x="601980" y="37269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17</xdr:row>
      <xdr:rowOff>60960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4929CE2D-DF72-4101-9C4B-0890E940BD18}"/>
            </a:ext>
          </a:extLst>
        </xdr:cNvPr>
        <xdr:cNvSpPr txBox="1"/>
      </xdr:nvSpPr>
      <xdr:spPr>
        <a:xfrm>
          <a:off x="0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18</xdr:row>
      <xdr:rowOff>60960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7D964E17-62E0-437A-847E-2BDA3EE6FD80}"/>
            </a:ext>
          </a:extLst>
        </xdr:cNvPr>
        <xdr:cNvSpPr txBox="1"/>
      </xdr:nvSpPr>
      <xdr:spPr>
        <a:xfrm>
          <a:off x="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</xdr:row>
      <xdr:rowOff>60960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2E7A3B0-7FA0-4B1E-85DE-99B1E6B90A80}"/>
            </a:ext>
          </a:extLst>
        </xdr:cNvPr>
        <xdr:cNvSpPr txBox="1"/>
      </xdr:nvSpPr>
      <xdr:spPr>
        <a:xfrm>
          <a:off x="0" y="71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17</xdr:row>
      <xdr:rowOff>60960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A810A3AB-5806-406F-BE8F-8A1D88CC81B1}"/>
            </a:ext>
          </a:extLst>
        </xdr:cNvPr>
        <xdr:cNvSpPr txBox="1"/>
      </xdr:nvSpPr>
      <xdr:spPr>
        <a:xfrm>
          <a:off x="6027420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18</xdr:row>
      <xdr:rowOff>60960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1854ED-1274-46FC-8F25-1B25AED8C019}"/>
            </a:ext>
          </a:extLst>
        </xdr:cNvPr>
        <xdr:cNvSpPr txBox="1"/>
      </xdr:nvSpPr>
      <xdr:spPr>
        <a:xfrm>
          <a:off x="6027420" y="284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</xdr:row>
      <xdr:rowOff>60960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2926D595-10C7-4DAA-B36C-C00685F14419}"/>
            </a:ext>
          </a:extLst>
        </xdr:cNvPr>
        <xdr:cNvSpPr txBox="1"/>
      </xdr:nvSpPr>
      <xdr:spPr>
        <a:xfrm>
          <a:off x="6027420" y="254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17</xdr:row>
      <xdr:rowOff>60960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9920D52-E71D-4017-83B1-C2CDAAE58F61}"/>
            </a:ext>
          </a:extLst>
        </xdr:cNvPr>
        <xdr:cNvSpPr txBox="1"/>
      </xdr:nvSpPr>
      <xdr:spPr>
        <a:xfrm>
          <a:off x="6027420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0DB454B-204A-43E8-92F9-FB9AC447BF8A}"/>
            </a:ext>
          </a:extLst>
        </xdr:cNvPr>
        <xdr:cNvSpPr txBox="1"/>
      </xdr:nvSpPr>
      <xdr:spPr>
        <a:xfrm>
          <a:off x="9281160" y="239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FC021381-C4E6-4778-97A9-865506CD93B5}"/>
            </a:ext>
          </a:extLst>
        </xdr:cNvPr>
        <xdr:cNvSpPr txBox="1"/>
      </xdr:nvSpPr>
      <xdr:spPr>
        <a:xfrm>
          <a:off x="9281160" y="239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</xdr:row>
      <xdr:rowOff>60960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BCA4D71-A7A4-4762-8D57-347C14317C6C}"/>
            </a:ext>
          </a:extLst>
        </xdr:cNvPr>
        <xdr:cNvSpPr txBox="1"/>
      </xdr:nvSpPr>
      <xdr:spPr>
        <a:xfrm>
          <a:off x="9281160" y="254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</xdr:row>
      <xdr:rowOff>60960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1E5BCF6-585C-46F6-A3A7-F7195B3D066D}"/>
            </a:ext>
          </a:extLst>
        </xdr:cNvPr>
        <xdr:cNvSpPr txBox="1"/>
      </xdr:nvSpPr>
      <xdr:spPr>
        <a:xfrm>
          <a:off x="9281160" y="254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28</xdr:row>
      <xdr:rowOff>60960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F31FB6CF-75BA-4E48-B8E7-FA340B8F4156}"/>
            </a:ext>
          </a:extLst>
        </xdr:cNvPr>
        <xdr:cNvSpPr txBox="1"/>
      </xdr:nvSpPr>
      <xdr:spPr>
        <a:xfrm>
          <a:off x="6027420" y="437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28</xdr:row>
      <xdr:rowOff>60960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94743E65-4915-459A-AAAE-E884785A6DFA}"/>
            </a:ext>
          </a:extLst>
        </xdr:cNvPr>
        <xdr:cNvSpPr txBox="1"/>
      </xdr:nvSpPr>
      <xdr:spPr>
        <a:xfrm>
          <a:off x="9281160" y="437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BAA6BDA4-FB66-428A-B3E8-B12A3948F8F0}"/>
            </a:ext>
          </a:extLst>
        </xdr:cNvPr>
        <xdr:cNvSpPr txBox="1"/>
      </xdr:nvSpPr>
      <xdr:spPr>
        <a:xfrm>
          <a:off x="0" y="650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98DBE46-199C-4B64-9851-8D242EDF4998}"/>
            </a:ext>
          </a:extLst>
        </xdr:cNvPr>
        <xdr:cNvSpPr txBox="1"/>
      </xdr:nvSpPr>
      <xdr:spPr>
        <a:xfrm>
          <a:off x="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25</xdr:row>
      <xdr:rowOff>60960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72786F80-8D57-4EFD-A9BA-CE7E55873CBE}"/>
            </a:ext>
          </a:extLst>
        </xdr:cNvPr>
        <xdr:cNvSpPr txBox="1"/>
      </xdr:nvSpPr>
      <xdr:spPr>
        <a:xfrm>
          <a:off x="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27</xdr:row>
      <xdr:rowOff>60960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BC2A7A2-5655-45EC-9147-D04B7704159F}"/>
            </a:ext>
          </a:extLst>
        </xdr:cNvPr>
        <xdr:cNvSpPr txBox="1"/>
      </xdr:nvSpPr>
      <xdr:spPr>
        <a:xfrm>
          <a:off x="6027420" y="422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42</xdr:row>
      <xdr:rowOff>60960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5C01C52-1F9F-437C-9D0A-E46F39B9D53C}"/>
            </a:ext>
          </a:extLst>
        </xdr:cNvPr>
        <xdr:cNvSpPr txBox="1"/>
      </xdr:nvSpPr>
      <xdr:spPr>
        <a:xfrm>
          <a:off x="6027420" y="650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43</xdr:row>
      <xdr:rowOff>60960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120067C5-C388-4BDD-8F88-47291D9D571E}"/>
            </a:ext>
          </a:extLst>
        </xdr:cNvPr>
        <xdr:cNvSpPr txBox="1"/>
      </xdr:nvSpPr>
      <xdr:spPr>
        <a:xfrm>
          <a:off x="602742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42</xdr:row>
      <xdr:rowOff>60960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E85CA97-8471-4853-AD09-4D9677908824}"/>
            </a:ext>
          </a:extLst>
        </xdr:cNvPr>
        <xdr:cNvSpPr txBox="1"/>
      </xdr:nvSpPr>
      <xdr:spPr>
        <a:xfrm>
          <a:off x="6027420" y="650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27</xdr:row>
      <xdr:rowOff>60960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104EBC5F-2612-4493-9092-3E5981736F92}"/>
            </a:ext>
          </a:extLst>
        </xdr:cNvPr>
        <xdr:cNvSpPr txBox="1"/>
      </xdr:nvSpPr>
      <xdr:spPr>
        <a:xfrm>
          <a:off x="0" y="422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60960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653AB077-BB7A-405C-A29C-8D7917C26A46}"/>
            </a:ext>
          </a:extLst>
        </xdr:cNvPr>
        <xdr:cNvSpPr txBox="1"/>
      </xdr:nvSpPr>
      <xdr:spPr>
        <a:xfrm>
          <a:off x="0" y="437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60960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541C4C21-903A-4612-B17A-42BAC87DED7E}"/>
            </a:ext>
          </a:extLst>
        </xdr:cNvPr>
        <xdr:cNvSpPr txBox="1"/>
      </xdr:nvSpPr>
      <xdr:spPr>
        <a:xfrm>
          <a:off x="0" y="45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41</xdr:row>
      <xdr:rowOff>60960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CB90694-DBA6-46A3-9691-A44C52A82F58}"/>
            </a:ext>
          </a:extLst>
        </xdr:cNvPr>
        <xdr:cNvSpPr txBox="1"/>
      </xdr:nvSpPr>
      <xdr:spPr>
        <a:xfrm>
          <a:off x="0" y="635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F2968E5A-240E-4C58-A1BC-DD4A87E621E0}"/>
            </a:ext>
          </a:extLst>
        </xdr:cNvPr>
        <xdr:cNvSpPr txBox="1"/>
      </xdr:nvSpPr>
      <xdr:spPr>
        <a:xfrm>
          <a:off x="0" y="650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B9C2FD56-EF81-48FB-A80A-AB7C9C1190B2}"/>
            </a:ext>
          </a:extLst>
        </xdr:cNvPr>
        <xdr:cNvSpPr txBox="1"/>
      </xdr:nvSpPr>
      <xdr:spPr>
        <a:xfrm>
          <a:off x="0" y="650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83164C9-D301-40F8-839D-EB4825CA55A9}"/>
            </a:ext>
          </a:extLst>
        </xdr:cNvPr>
        <xdr:cNvSpPr txBox="1"/>
      </xdr:nvSpPr>
      <xdr:spPr>
        <a:xfrm>
          <a:off x="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1DF8D9FE-076F-4AC8-95E5-547B0942B37A}"/>
            </a:ext>
          </a:extLst>
        </xdr:cNvPr>
        <xdr:cNvSpPr txBox="1"/>
      </xdr:nvSpPr>
      <xdr:spPr>
        <a:xfrm>
          <a:off x="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F76C3985-BCF7-4BF9-937E-21FA36345A40}"/>
            </a:ext>
          </a:extLst>
        </xdr:cNvPr>
        <xdr:cNvSpPr txBox="1"/>
      </xdr:nvSpPr>
      <xdr:spPr>
        <a:xfrm>
          <a:off x="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55</xdr:row>
      <xdr:rowOff>60960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1C02F77-9BC0-4A32-A058-56D2A067DFE7}"/>
            </a:ext>
          </a:extLst>
        </xdr:cNvPr>
        <xdr:cNvSpPr txBox="1"/>
      </xdr:nvSpPr>
      <xdr:spPr>
        <a:xfrm>
          <a:off x="6492240" y="848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55</xdr:row>
      <xdr:rowOff>60960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28A888F9-93D8-4976-A832-F008DC8743A1}"/>
            </a:ext>
          </a:extLst>
        </xdr:cNvPr>
        <xdr:cNvSpPr txBox="1"/>
      </xdr:nvSpPr>
      <xdr:spPr>
        <a:xfrm>
          <a:off x="9281160" y="848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69</xdr:row>
      <xdr:rowOff>60960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40FDE90B-DD9D-4017-A19E-90F7423E940C}"/>
            </a:ext>
          </a:extLst>
        </xdr:cNvPr>
        <xdr:cNvSpPr txBox="1"/>
      </xdr:nvSpPr>
      <xdr:spPr>
        <a:xfrm>
          <a:off x="60198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775BDBB-2256-4DCC-BEAD-F101BBC10359}"/>
            </a:ext>
          </a:extLst>
        </xdr:cNvPr>
        <xdr:cNvSpPr txBox="1"/>
      </xdr:nvSpPr>
      <xdr:spPr>
        <a:xfrm>
          <a:off x="601980" y="10774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52</xdr:row>
      <xdr:rowOff>60960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6209E324-42CC-4B05-80A2-A33E6BF0B5B8}"/>
            </a:ext>
          </a:extLst>
        </xdr:cNvPr>
        <xdr:cNvSpPr txBox="1"/>
      </xdr:nvSpPr>
      <xdr:spPr>
        <a:xfrm>
          <a:off x="601980" y="803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54</xdr:row>
      <xdr:rowOff>60960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0769879-A443-4E2E-9EDE-B2575EB31B19}"/>
            </a:ext>
          </a:extLst>
        </xdr:cNvPr>
        <xdr:cNvSpPr txBox="1"/>
      </xdr:nvSpPr>
      <xdr:spPr>
        <a:xfrm>
          <a:off x="6492240" y="833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69</xdr:row>
      <xdr:rowOff>60960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577D925-0BA2-4DB5-B5D4-75D453247F32}"/>
            </a:ext>
          </a:extLst>
        </xdr:cNvPr>
        <xdr:cNvSpPr txBox="1"/>
      </xdr:nvSpPr>
      <xdr:spPr>
        <a:xfrm>
          <a:off x="649224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71</xdr:row>
      <xdr:rowOff>60960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E4DBF91-D43F-4184-881F-4B9BE24D3D46}"/>
            </a:ext>
          </a:extLst>
        </xdr:cNvPr>
        <xdr:cNvSpPr txBox="1"/>
      </xdr:nvSpPr>
      <xdr:spPr>
        <a:xfrm>
          <a:off x="6492240" y="10774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68</xdr:row>
      <xdr:rowOff>60960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DC691F45-05F6-43B0-8CB6-67A644F0F044}"/>
            </a:ext>
          </a:extLst>
        </xdr:cNvPr>
        <xdr:cNvSpPr txBox="1"/>
      </xdr:nvSpPr>
      <xdr:spPr>
        <a:xfrm>
          <a:off x="6492240" y="1046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69</xdr:row>
      <xdr:rowOff>60960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4F55DBD0-F594-4770-895F-DAEADD9B3592}"/>
            </a:ext>
          </a:extLst>
        </xdr:cNvPr>
        <xdr:cNvSpPr txBox="1"/>
      </xdr:nvSpPr>
      <xdr:spPr>
        <a:xfrm>
          <a:off x="649224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67</xdr:row>
      <xdr:rowOff>60960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3BC94121-EDC2-4BF1-A941-612E6DACAD25}"/>
            </a:ext>
          </a:extLst>
        </xdr:cNvPr>
        <xdr:cNvSpPr txBox="1"/>
      </xdr:nvSpPr>
      <xdr:spPr>
        <a:xfrm>
          <a:off x="9281160" y="1031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67</xdr:row>
      <xdr:rowOff>60960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F57C9F58-D594-4CC2-92B2-990F8B743D69}"/>
            </a:ext>
          </a:extLst>
        </xdr:cNvPr>
        <xdr:cNvSpPr txBox="1"/>
      </xdr:nvSpPr>
      <xdr:spPr>
        <a:xfrm>
          <a:off x="9281160" y="1031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C865E7D-52BD-49F0-BF0E-9B1E93FF6BA2}"/>
            </a:ext>
          </a:extLst>
        </xdr:cNvPr>
        <xdr:cNvSpPr txBox="1"/>
      </xdr:nvSpPr>
      <xdr:spPr>
        <a:xfrm>
          <a:off x="9281160" y="1046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95FC43-50F2-471C-8F1E-3858B4CB862F}"/>
            </a:ext>
          </a:extLst>
        </xdr:cNvPr>
        <xdr:cNvSpPr txBox="1"/>
      </xdr:nvSpPr>
      <xdr:spPr>
        <a:xfrm>
          <a:off x="9281160" y="1046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54</xdr:row>
      <xdr:rowOff>60960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D7CC3C4-8BCB-4181-BFDD-A7A06DF1DD48}"/>
            </a:ext>
          </a:extLst>
        </xdr:cNvPr>
        <xdr:cNvSpPr txBox="1"/>
      </xdr:nvSpPr>
      <xdr:spPr>
        <a:xfrm>
          <a:off x="601980" y="833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55</xdr:row>
      <xdr:rowOff>60960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390BD5D-DD00-4845-AEC5-21B3EE6FF26A}"/>
            </a:ext>
          </a:extLst>
        </xdr:cNvPr>
        <xdr:cNvSpPr txBox="1"/>
      </xdr:nvSpPr>
      <xdr:spPr>
        <a:xfrm>
          <a:off x="601980" y="848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56</xdr:row>
      <xdr:rowOff>60960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F71C8EE-8764-4179-9C10-42841E386599}"/>
            </a:ext>
          </a:extLst>
        </xdr:cNvPr>
        <xdr:cNvSpPr txBox="1"/>
      </xdr:nvSpPr>
      <xdr:spPr>
        <a:xfrm>
          <a:off x="601980" y="864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69</xdr:row>
      <xdr:rowOff>60960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A16847F7-AECD-4DB4-9358-576D75A5EEF8}"/>
            </a:ext>
          </a:extLst>
        </xdr:cNvPr>
        <xdr:cNvSpPr txBox="1"/>
      </xdr:nvSpPr>
      <xdr:spPr>
        <a:xfrm>
          <a:off x="60198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5C17E4F9-46A6-48A6-9BDA-3CF03A3943C9}"/>
            </a:ext>
          </a:extLst>
        </xdr:cNvPr>
        <xdr:cNvSpPr txBox="1"/>
      </xdr:nvSpPr>
      <xdr:spPr>
        <a:xfrm>
          <a:off x="601980" y="10774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3D25F396-8E4F-46E9-9E7F-138BB1FCBC23}"/>
            </a:ext>
          </a:extLst>
        </xdr:cNvPr>
        <xdr:cNvSpPr txBox="1"/>
      </xdr:nvSpPr>
      <xdr:spPr>
        <a:xfrm>
          <a:off x="9281160" y="1046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52</xdr:row>
      <xdr:rowOff>60960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958BC7AE-1876-4C93-8252-7DB4E130E172}"/>
            </a:ext>
          </a:extLst>
        </xdr:cNvPr>
        <xdr:cNvSpPr txBox="1"/>
      </xdr:nvSpPr>
      <xdr:spPr>
        <a:xfrm>
          <a:off x="9281160" y="803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52</xdr:row>
      <xdr:rowOff>60960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A8801EF4-501D-41EE-888C-3F548A48C80D}"/>
            </a:ext>
          </a:extLst>
        </xdr:cNvPr>
        <xdr:cNvSpPr txBox="1"/>
      </xdr:nvSpPr>
      <xdr:spPr>
        <a:xfrm>
          <a:off x="9281160" y="803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7</xdr:row>
      <xdr:rowOff>60960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8CA5744-9F7B-4495-B7FC-676D31FFC4CD}"/>
            </a:ext>
          </a:extLst>
        </xdr:cNvPr>
        <xdr:cNvSpPr txBox="1"/>
      </xdr:nvSpPr>
      <xdr:spPr>
        <a:xfrm>
          <a:off x="9745980" y="1173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9</xdr:row>
      <xdr:rowOff>60960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F2073641-A681-4DA4-BA59-608FFDC13531}"/>
            </a:ext>
          </a:extLst>
        </xdr:cNvPr>
        <xdr:cNvSpPr txBox="1"/>
      </xdr:nvSpPr>
      <xdr:spPr>
        <a:xfrm>
          <a:off x="9281160" y="14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9</xdr:row>
      <xdr:rowOff>60960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CA0765B-348A-427C-B795-0685AD9683F6}"/>
            </a:ext>
          </a:extLst>
        </xdr:cNvPr>
        <xdr:cNvSpPr txBox="1"/>
      </xdr:nvSpPr>
      <xdr:spPr>
        <a:xfrm>
          <a:off x="9745980" y="14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</xdr:row>
      <xdr:rowOff>60960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2AF61D3F-23D7-4E2D-A103-4D1A037C8813}"/>
            </a:ext>
          </a:extLst>
        </xdr:cNvPr>
        <xdr:cNvSpPr txBox="1"/>
      </xdr:nvSpPr>
      <xdr:spPr>
        <a:xfrm>
          <a:off x="9281160" y="178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</xdr:row>
      <xdr:rowOff>60960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4097DEFB-E57D-4ECF-9A85-FAD1924C9A26}"/>
            </a:ext>
          </a:extLst>
        </xdr:cNvPr>
        <xdr:cNvSpPr txBox="1"/>
      </xdr:nvSpPr>
      <xdr:spPr>
        <a:xfrm>
          <a:off x="9745980" y="178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</xdr:row>
      <xdr:rowOff>60960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42F7CC5-DDFC-40D6-9BB7-B51271A4F2FC}"/>
            </a:ext>
          </a:extLst>
        </xdr:cNvPr>
        <xdr:cNvSpPr txBox="1"/>
      </xdr:nvSpPr>
      <xdr:spPr>
        <a:xfrm>
          <a:off x="9281160" y="208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</xdr:row>
      <xdr:rowOff>60960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2C2B1962-EE89-453A-A5DA-19604E8EBEF9}"/>
            </a:ext>
          </a:extLst>
        </xdr:cNvPr>
        <xdr:cNvSpPr txBox="1"/>
      </xdr:nvSpPr>
      <xdr:spPr>
        <a:xfrm>
          <a:off x="9745980" y="208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59D13C79-8B5D-4C36-98E1-3F8C953A5845}"/>
            </a:ext>
          </a:extLst>
        </xdr:cNvPr>
        <xdr:cNvSpPr txBox="1"/>
      </xdr:nvSpPr>
      <xdr:spPr>
        <a:xfrm>
          <a:off x="9281160" y="239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</xdr:row>
      <xdr:rowOff>60960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0DAFEF8-AA8C-42E1-AE5F-BAFE49FE2843}"/>
            </a:ext>
          </a:extLst>
        </xdr:cNvPr>
        <xdr:cNvSpPr txBox="1"/>
      </xdr:nvSpPr>
      <xdr:spPr>
        <a:xfrm>
          <a:off x="9745980" y="239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</xdr:row>
      <xdr:rowOff>60960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46F8397-D779-4CC9-9200-F720585E03CF}"/>
            </a:ext>
          </a:extLst>
        </xdr:cNvPr>
        <xdr:cNvSpPr txBox="1"/>
      </xdr:nvSpPr>
      <xdr:spPr>
        <a:xfrm>
          <a:off x="9281160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</xdr:row>
      <xdr:rowOff>60960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65F6C21F-6F9F-4204-8B4C-B20BB946AC93}"/>
            </a:ext>
          </a:extLst>
        </xdr:cNvPr>
        <xdr:cNvSpPr txBox="1"/>
      </xdr:nvSpPr>
      <xdr:spPr>
        <a:xfrm>
          <a:off x="9745980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</xdr:row>
      <xdr:rowOff>60960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61ACF45-816E-4388-9B4F-E64C527E1682}"/>
            </a:ext>
          </a:extLst>
        </xdr:cNvPr>
        <xdr:cNvSpPr txBox="1"/>
      </xdr:nvSpPr>
      <xdr:spPr>
        <a:xfrm>
          <a:off x="9745980" y="300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21</xdr:row>
      <xdr:rowOff>60960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E69B396-9078-4A01-8B65-FC8478FAB823}"/>
            </a:ext>
          </a:extLst>
        </xdr:cNvPr>
        <xdr:cNvSpPr txBox="1"/>
      </xdr:nvSpPr>
      <xdr:spPr>
        <a:xfrm>
          <a:off x="9281160" y="330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21</xdr:row>
      <xdr:rowOff>60960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DD5CBBD-15F8-4159-9915-3B75DF12340C}"/>
            </a:ext>
          </a:extLst>
        </xdr:cNvPr>
        <xdr:cNvSpPr txBox="1"/>
      </xdr:nvSpPr>
      <xdr:spPr>
        <a:xfrm>
          <a:off x="9745980" y="330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23</xdr:row>
      <xdr:rowOff>60960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250A31BB-F5BF-4290-8B72-318B2C101292}"/>
            </a:ext>
          </a:extLst>
        </xdr:cNvPr>
        <xdr:cNvSpPr txBox="1"/>
      </xdr:nvSpPr>
      <xdr:spPr>
        <a:xfrm>
          <a:off x="9281160" y="36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23</xdr:row>
      <xdr:rowOff>60960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1BE9160-BFCF-421E-AC4A-3236814F0B98}"/>
            </a:ext>
          </a:extLst>
        </xdr:cNvPr>
        <xdr:cNvSpPr txBox="1"/>
      </xdr:nvSpPr>
      <xdr:spPr>
        <a:xfrm>
          <a:off x="9745980" y="361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25</xdr:row>
      <xdr:rowOff>60960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EC4E1EF-71EA-4E6C-86C6-8DC0675DA4B2}"/>
            </a:ext>
          </a:extLst>
        </xdr:cNvPr>
        <xdr:cNvSpPr txBox="1"/>
      </xdr:nvSpPr>
      <xdr:spPr>
        <a:xfrm>
          <a:off x="9281160" y="391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27</xdr:row>
      <xdr:rowOff>60960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EB1D015D-AD96-4A8B-A7B6-7A2AB9FE430E}"/>
            </a:ext>
          </a:extLst>
        </xdr:cNvPr>
        <xdr:cNvSpPr txBox="1"/>
      </xdr:nvSpPr>
      <xdr:spPr>
        <a:xfrm>
          <a:off x="9281160" y="422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29</xdr:row>
      <xdr:rowOff>60960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2CF1FB8-91F3-4D15-A375-E9A0DF389728}"/>
            </a:ext>
          </a:extLst>
        </xdr:cNvPr>
        <xdr:cNvSpPr txBox="1"/>
      </xdr:nvSpPr>
      <xdr:spPr>
        <a:xfrm>
          <a:off x="9281160" y="4526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31</xdr:row>
      <xdr:rowOff>60960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48CDA6B-C5CE-4645-B01E-81AD65C93F56}"/>
            </a:ext>
          </a:extLst>
        </xdr:cNvPr>
        <xdr:cNvSpPr txBox="1"/>
      </xdr:nvSpPr>
      <xdr:spPr>
        <a:xfrm>
          <a:off x="9281160" y="483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31</xdr:row>
      <xdr:rowOff>60960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9281B82-036E-4B89-9E54-EFBB70FCE760}"/>
            </a:ext>
          </a:extLst>
        </xdr:cNvPr>
        <xdr:cNvSpPr txBox="1"/>
      </xdr:nvSpPr>
      <xdr:spPr>
        <a:xfrm>
          <a:off x="9745980" y="4831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33</xdr:row>
      <xdr:rowOff>60960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8093F285-8A2E-409E-9806-D69EC7909B1B}"/>
            </a:ext>
          </a:extLst>
        </xdr:cNvPr>
        <xdr:cNvSpPr txBox="1"/>
      </xdr:nvSpPr>
      <xdr:spPr>
        <a:xfrm>
          <a:off x="9281160" y="5135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33</xdr:row>
      <xdr:rowOff>60960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A3BE2211-D598-48A5-9AC7-F614A8DCF234}"/>
            </a:ext>
          </a:extLst>
        </xdr:cNvPr>
        <xdr:cNvSpPr txBox="1"/>
      </xdr:nvSpPr>
      <xdr:spPr>
        <a:xfrm>
          <a:off x="9745980" y="5135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35</xdr:row>
      <xdr:rowOff>60960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CCD9449A-5F8C-4D0A-8695-DDDEA05E44A9}"/>
            </a:ext>
          </a:extLst>
        </xdr:cNvPr>
        <xdr:cNvSpPr txBox="1"/>
      </xdr:nvSpPr>
      <xdr:spPr>
        <a:xfrm>
          <a:off x="9281160" y="544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35</xdr:row>
      <xdr:rowOff>60960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B976297-AED0-4E36-A239-32E40C6A4749}"/>
            </a:ext>
          </a:extLst>
        </xdr:cNvPr>
        <xdr:cNvSpPr txBox="1"/>
      </xdr:nvSpPr>
      <xdr:spPr>
        <a:xfrm>
          <a:off x="9745980" y="5440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37</xdr:row>
      <xdr:rowOff>60960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E9653336-24C8-47F2-9174-D304D5223F0F}"/>
            </a:ext>
          </a:extLst>
        </xdr:cNvPr>
        <xdr:cNvSpPr txBox="1"/>
      </xdr:nvSpPr>
      <xdr:spPr>
        <a:xfrm>
          <a:off x="9281160" y="5745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37</xdr:row>
      <xdr:rowOff>60960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CF560DDF-BC20-4D23-B7F0-88399B48D2D4}"/>
            </a:ext>
          </a:extLst>
        </xdr:cNvPr>
        <xdr:cNvSpPr txBox="1"/>
      </xdr:nvSpPr>
      <xdr:spPr>
        <a:xfrm>
          <a:off x="9745980" y="5745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39</xdr:row>
      <xdr:rowOff>60960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A247419-C593-45AA-80A1-AD493F1D658F}"/>
            </a:ext>
          </a:extLst>
        </xdr:cNvPr>
        <xdr:cNvSpPr txBox="1"/>
      </xdr:nvSpPr>
      <xdr:spPr>
        <a:xfrm>
          <a:off x="9745980" y="60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41</xdr:row>
      <xdr:rowOff>60960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2D99D188-224E-421E-A37F-AF82904A986B}"/>
            </a:ext>
          </a:extLst>
        </xdr:cNvPr>
        <xdr:cNvSpPr txBox="1"/>
      </xdr:nvSpPr>
      <xdr:spPr>
        <a:xfrm>
          <a:off x="9745980" y="635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43</xdr:row>
      <xdr:rowOff>60960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F896FB90-6E4A-40D7-BC98-C7F17B62E5D3}"/>
            </a:ext>
          </a:extLst>
        </xdr:cNvPr>
        <xdr:cNvSpPr txBox="1"/>
      </xdr:nvSpPr>
      <xdr:spPr>
        <a:xfrm>
          <a:off x="9281160" y="6659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45</xdr:row>
      <xdr:rowOff>60960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F65C6CE9-8353-49E5-8886-417698989E25}"/>
            </a:ext>
          </a:extLst>
        </xdr:cNvPr>
        <xdr:cNvSpPr txBox="1"/>
      </xdr:nvSpPr>
      <xdr:spPr>
        <a:xfrm>
          <a:off x="9281160" y="6964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45</xdr:row>
      <xdr:rowOff>60960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B0D51B0-24AA-4714-84BF-BC5B5B064E88}"/>
            </a:ext>
          </a:extLst>
        </xdr:cNvPr>
        <xdr:cNvSpPr txBox="1"/>
      </xdr:nvSpPr>
      <xdr:spPr>
        <a:xfrm>
          <a:off x="9745980" y="6964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47</xdr:row>
      <xdr:rowOff>60960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F3E237-D94C-49E2-85DC-D2D83E585913}"/>
            </a:ext>
          </a:extLst>
        </xdr:cNvPr>
        <xdr:cNvSpPr txBox="1"/>
      </xdr:nvSpPr>
      <xdr:spPr>
        <a:xfrm>
          <a:off x="9281160" y="726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47</xdr:row>
      <xdr:rowOff>60960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AD08AD63-0831-4539-AE9F-C63FE76647FD}"/>
            </a:ext>
          </a:extLst>
        </xdr:cNvPr>
        <xdr:cNvSpPr txBox="1"/>
      </xdr:nvSpPr>
      <xdr:spPr>
        <a:xfrm>
          <a:off x="9745980" y="726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49</xdr:row>
      <xdr:rowOff>60960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9DC2F0A-9F09-4CD8-BCB3-D6B559E5566C}"/>
            </a:ext>
          </a:extLst>
        </xdr:cNvPr>
        <xdr:cNvSpPr txBox="1"/>
      </xdr:nvSpPr>
      <xdr:spPr>
        <a:xfrm>
          <a:off x="9281160" y="757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49</xdr:row>
      <xdr:rowOff>60960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5744AEEE-8947-4C39-96DE-1D23899EA1FD}"/>
            </a:ext>
          </a:extLst>
        </xdr:cNvPr>
        <xdr:cNvSpPr txBox="1"/>
      </xdr:nvSpPr>
      <xdr:spPr>
        <a:xfrm>
          <a:off x="9745980" y="757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51</xdr:row>
      <xdr:rowOff>60960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A800F002-947C-4AF6-981D-976840ACC947}"/>
            </a:ext>
          </a:extLst>
        </xdr:cNvPr>
        <xdr:cNvSpPr txBox="1"/>
      </xdr:nvSpPr>
      <xdr:spPr>
        <a:xfrm>
          <a:off x="9281160" y="787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51</xdr:row>
      <xdr:rowOff>60960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AC4D69F0-64D5-4C88-9411-BCC613499282}"/>
            </a:ext>
          </a:extLst>
        </xdr:cNvPr>
        <xdr:cNvSpPr txBox="1"/>
      </xdr:nvSpPr>
      <xdr:spPr>
        <a:xfrm>
          <a:off x="9745980" y="7879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53</xdr:row>
      <xdr:rowOff>60960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21202AE0-7FF5-4ACB-9844-B658696F0B8D}"/>
            </a:ext>
          </a:extLst>
        </xdr:cNvPr>
        <xdr:cNvSpPr txBox="1"/>
      </xdr:nvSpPr>
      <xdr:spPr>
        <a:xfrm>
          <a:off x="9281160" y="818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53</xdr:row>
      <xdr:rowOff>60960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C2774D5-534D-428C-9298-C5F24EBD10F5}"/>
            </a:ext>
          </a:extLst>
        </xdr:cNvPr>
        <xdr:cNvSpPr txBox="1"/>
      </xdr:nvSpPr>
      <xdr:spPr>
        <a:xfrm>
          <a:off x="9745980" y="818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55</xdr:row>
      <xdr:rowOff>60960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FCF4F87-D565-4C56-84E6-F15BD942BBE8}"/>
            </a:ext>
          </a:extLst>
        </xdr:cNvPr>
        <xdr:cNvSpPr txBox="1"/>
      </xdr:nvSpPr>
      <xdr:spPr>
        <a:xfrm>
          <a:off x="9281160" y="848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55</xdr:row>
      <xdr:rowOff>60960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F6B4CB5-4881-483D-93D5-6BF5164BC77D}"/>
            </a:ext>
          </a:extLst>
        </xdr:cNvPr>
        <xdr:cNvSpPr txBox="1"/>
      </xdr:nvSpPr>
      <xdr:spPr>
        <a:xfrm>
          <a:off x="9745980" y="8488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57</xdr:row>
      <xdr:rowOff>60960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E46A6906-2135-4BF9-9A0F-C43CAB254565}"/>
            </a:ext>
          </a:extLst>
        </xdr:cNvPr>
        <xdr:cNvSpPr txBox="1"/>
      </xdr:nvSpPr>
      <xdr:spPr>
        <a:xfrm>
          <a:off x="9281160" y="8793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57</xdr:row>
      <xdr:rowOff>60960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DF4F5DB-5A3A-4036-83A1-E67E6C2478DD}"/>
            </a:ext>
          </a:extLst>
        </xdr:cNvPr>
        <xdr:cNvSpPr txBox="1"/>
      </xdr:nvSpPr>
      <xdr:spPr>
        <a:xfrm>
          <a:off x="9745980" y="8793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59</xdr:row>
      <xdr:rowOff>60960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C0CE9580-CA22-4DF6-BD0C-5E3C4CF24C0F}"/>
            </a:ext>
          </a:extLst>
        </xdr:cNvPr>
        <xdr:cNvSpPr txBox="1"/>
      </xdr:nvSpPr>
      <xdr:spPr>
        <a:xfrm>
          <a:off x="9281160" y="90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59</xdr:row>
      <xdr:rowOff>60960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AD463F8-BD95-4ED8-9EC8-AE963E537296}"/>
            </a:ext>
          </a:extLst>
        </xdr:cNvPr>
        <xdr:cNvSpPr txBox="1"/>
      </xdr:nvSpPr>
      <xdr:spPr>
        <a:xfrm>
          <a:off x="9745980" y="909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62</xdr:row>
      <xdr:rowOff>60960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E30A0BBC-BFFF-4A3C-93F0-E0E09A5EB27F}"/>
            </a:ext>
          </a:extLst>
        </xdr:cNvPr>
        <xdr:cNvSpPr txBox="1"/>
      </xdr:nvSpPr>
      <xdr:spPr>
        <a:xfrm>
          <a:off x="9281160" y="940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62</xdr:row>
      <xdr:rowOff>60960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9B119A3C-C7D5-4B8E-BB10-39D8CDDF8C9F}"/>
            </a:ext>
          </a:extLst>
        </xdr:cNvPr>
        <xdr:cNvSpPr txBox="1"/>
      </xdr:nvSpPr>
      <xdr:spPr>
        <a:xfrm>
          <a:off x="9745980" y="9403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64</xdr:row>
      <xdr:rowOff>60960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38268D37-6333-4F39-A91C-C1F1EF3E94FA}"/>
            </a:ext>
          </a:extLst>
        </xdr:cNvPr>
        <xdr:cNvSpPr txBox="1"/>
      </xdr:nvSpPr>
      <xdr:spPr>
        <a:xfrm>
          <a:off x="9281160" y="970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64</xdr:row>
      <xdr:rowOff>60960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1CFDA91-0107-45F8-BBC1-B50FA7E3E404}"/>
            </a:ext>
          </a:extLst>
        </xdr:cNvPr>
        <xdr:cNvSpPr txBox="1"/>
      </xdr:nvSpPr>
      <xdr:spPr>
        <a:xfrm>
          <a:off x="9745980" y="970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66</xdr:row>
      <xdr:rowOff>60960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B6921B43-B0D0-4C7C-AD31-239EF4DB8153}"/>
            </a:ext>
          </a:extLst>
        </xdr:cNvPr>
        <xdr:cNvSpPr txBox="1"/>
      </xdr:nvSpPr>
      <xdr:spPr>
        <a:xfrm>
          <a:off x="9745980" y="10165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57AC3F7-5E40-41F5-A6C9-6945DC2BCA09}"/>
            </a:ext>
          </a:extLst>
        </xdr:cNvPr>
        <xdr:cNvSpPr txBox="1"/>
      </xdr:nvSpPr>
      <xdr:spPr>
        <a:xfrm>
          <a:off x="928116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69</xdr:row>
      <xdr:rowOff>60960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99719045-15F9-4300-93A9-235AA533BE68}"/>
            </a:ext>
          </a:extLst>
        </xdr:cNvPr>
        <xdr:cNvSpPr txBox="1"/>
      </xdr:nvSpPr>
      <xdr:spPr>
        <a:xfrm>
          <a:off x="9745980" y="10622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99</xdr:row>
      <xdr:rowOff>60960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177EFA35-2D63-438B-A9B4-0CA11EA5B463}"/>
            </a:ext>
          </a:extLst>
        </xdr:cNvPr>
        <xdr:cNvSpPr txBox="1"/>
      </xdr:nvSpPr>
      <xdr:spPr>
        <a:xfrm>
          <a:off x="9281160" y="1107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99</xdr:row>
      <xdr:rowOff>60960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5AB25C33-922E-49F0-9B53-529DB51A4AC5}"/>
            </a:ext>
          </a:extLst>
        </xdr:cNvPr>
        <xdr:cNvSpPr txBox="1"/>
      </xdr:nvSpPr>
      <xdr:spPr>
        <a:xfrm>
          <a:off x="9745980" y="11079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121</xdr:row>
      <xdr:rowOff>60960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208A39A7-A1FA-4CD0-B8AA-D76968FF7F05}"/>
            </a:ext>
          </a:extLst>
        </xdr:cNvPr>
        <xdr:cNvSpPr txBox="1"/>
      </xdr:nvSpPr>
      <xdr:spPr>
        <a:xfrm>
          <a:off x="928116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60960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DFD006FE-0102-4EF8-A5FD-828A8E719A1F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60960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240F9A0C-35B6-4B2A-AE19-51F77A8C6CD2}"/>
            </a:ext>
          </a:extLst>
        </xdr:cNvPr>
        <xdr:cNvSpPr txBox="1"/>
      </xdr:nvSpPr>
      <xdr:spPr>
        <a:xfrm>
          <a:off x="0" y="148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109</xdr:row>
      <xdr:rowOff>60960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80D8C518-52B7-4C1C-A0E3-DCD105025CFE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132</xdr:row>
      <xdr:rowOff>60960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DF7F-B514-403F-83F4-19270AD25FBA}"/>
            </a:ext>
          </a:extLst>
        </xdr:cNvPr>
        <xdr:cNvSpPr txBox="1"/>
      </xdr:nvSpPr>
      <xdr:spPr>
        <a:xfrm>
          <a:off x="602742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133</xdr:row>
      <xdr:rowOff>60960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92E84176-2D87-4799-9AC2-4B789CA5A6B9}"/>
            </a:ext>
          </a:extLst>
        </xdr:cNvPr>
        <xdr:cNvSpPr txBox="1"/>
      </xdr:nvSpPr>
      <xdr:spPr>
        <a:xfrm>
          <a:off x="6027420" y="1482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131</xdr:row>
      <xdr:rowOff>60960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D1D4094C-8027-48CB-BD2B-CA458FA62C99}"/>
            </a:ext>
          </a:extLst>
        </xdr:cNvPr>
        <xdr:cNvSpPr txBox="1"/>
      </xdr:nvSpPr>
      <xdr:spPr>
        <a:xfrm>
          <a:off x="602742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132</xdr:row>
      <xdr:rowOff>60960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4150E86-9D4C-49C5-8CC8-FBA31E872A96}"/>
            </a:ext>
          </a:extLst>
        </xdr:cNvPr>
        <xdr:cNvSpPr txBox="1"/>
      </xdr:nvSpPr>
      <xdr:spPr>
        <a:xfrm>
          <a:off x="602742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130</xdr:row>
      <xdr:rowOff>60960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5EFFDE44-55EC-4BF3-BA3C-337DB61A1FC2}"/>
            </a:ext>
          </a:extLst>
        </xdr:cNvPr>
        <xdr:cNvSpPr txBox="1"/>
      </xdr:nvSpPr>
      <xdr:spPr>
        <a:xfrm>
          <a:off x="928116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130</xdr:row>
      <xdr:rowOff>60960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31B64E44-1346-4F51-9022-D94A2470A36F}"/>
            </a:ext>
          </a:extLst>
        </xdr:cNvPr>
        <xdr:cNvSpPr txBox="1"/>
      </xdr:nvSpPr>
      <xdr:spPr>
        <a:xfrm>
          <a:off x="928116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131</xdr:row>
      <xdr:rowOff>60960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ED43E1E3-BEFB-4FF7-861A-E3D8371F91F1}"/>
            </a:ext>
          </a:extLst>
        </xdr:cNvPr>
        <xdr:cNvSpPr txBox="1"/>
      </xdr:nvSpPr>
      <xdr:spPr>
        <a:xfrm>
          <a:off x="928116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131</xdr:row>
      <xdr:rowOff>60960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33D2533A-3BD6-45C7-BCFC-A5D031D2E71C}"/>
            </a:ext>
          </a:extLst>
        </xdr:cNvPr>
        <xdr:cNvSpPr txBox="1"/>
      </xdr:nvSpPr>
      <xdr:spPr>
        <a:xfrm>
          <a:off x="928116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143</xdr:row>
      <xdr:rowOff>60960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C6E0C9A-3AE8-462F-ACEE-CFAE5E6BBE28}"/>
            </a:ext>
          </a:extLst>
        </xdr:cNvPr>
        <xdr:cNvSpPr txBox="1"/>
      </xdr:nvSpPr>
      <xdr:spPr>
        <a:xfrm>
          <a:off x="602742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143</xdr:row>
      <xdr:rowOff>60960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A7E88E7-C86A-4141-8D25-61363EB6B788}"/>
            </a:ext>
          </a:extLst>
        </xdr:cNvPr>
        <xdr:cNvSpPr txBox="1"/>
      </xdr:nvSpPr>
      <xdr:spPr>
        <a:xfrm>
          <a:off x="928116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166</xdr:row>
      <xdr:rowOff>60960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8DECA399-1494-4EB7-88E6-FBB9697B1E42}"/>
            </a:ext>
          </a:extLst>
        </xdr:cNvPr>
        <xdr:cNvSpPr txBox="1"/>
      </xdr:nvSpPr>
      <xdr:spPr>
        <a:xfrm>
          <a:off x="0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167</xdr:row>
      <xdr:rowOff>60960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EFD13F9F-94BA-4624-8A0E-03B906E1245F}"/>
            </a:ext>
          </a:extLst>
        </xdr:cNvPr>
        <xdr:cNvSpPr txBox="1"/>
      </xdr:nvSpPr>
      <xdr:spPr>
        <a:xfrm>
          <a:off x="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140</xdr:row>
      <xdr:rowOff>60960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6F63D42-2AD5-41B0-BACB-3B3D6C50B971}"/>
            </a:ext>
          </a:extLst>
        </xdr:cNvPr>
        <xdr:cNvSpPr txBox="1"/>
      </xdr:nvSpPr>
      <xdr:spPr>
        <a:xfrm>
          <a:off x="0" y="158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142</xdr:row>
      <xdr:rowOff>60960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4F4D3A0B-DD50-45E0-8C12-9FF0E1405CFA}"/>
            </a:ext>
          </a:extLst>
        </xdr:cNvPr>
        <xdr:cNvSpPr txBox="1"/>
      </xdr:nvSpPr>
      <xdr:spPr>
        <a:xfrm>
          <a:off x="602742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166</xdr:row>
      <xdr:rowOff>60960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E9D8DFD2-F086-40AF-978F-6607CD7CDB33}"/>
            </a:ext>
          </a:extLst>
        </xdr:cNvPr>
        <xdr:cNvSpPr txBox="1"/>
      </xdr:nvSpPr>
      <xdr:spPr>
        <a:xfrm>
          <a:off x="6027420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167</xdr:row>
      <xdr:rowOff>60960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3F364CD-7A2A-4B18-8996-FA2D870B2684}"/>
            </a:ext>
          </a:extLst>
        </xdr:cNvPr>
        <xdr:cNvSpPr txBox="1"/>
      </xdr:nvSpPr>
      <xdr:spPr>
        <a:xfrm>
          <a:off x="602742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165</xdr:row>
      <xdr:rowOff>60960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77630913-11CE-4615-A0C7-F191BB1C4E28}"/>
            </a:ext>
          </a:extLst>
        </xdr:cNvPr>
        <xdr:cNvSpPr txBox="1"/>
      </xdr:nvSpPr>
      <xdr:spPr>
        <a:xfrm>
          <a:off x="602742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166</xdr:row>
      <xdr:rowOff>60960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59D19EF-A5E9-47EA-BD8E-DB112C5B58A3}"/>
            </a:ext>
          </a:extLst>
        </xdr:cNvPr>
        <xdr:cNvSpPr txBox="1"/>
      </xdr:nvSpPr>
      <xdr:spPr>
        <a:xfrm>
          <a:off x="6027420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164</xdr:row>
      <xdr:rowOff>60960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993301B2-63AA-4166-A462-AC8972F19336}"/>
            </a:ext>
          </a:extLst>
        </xdr:cNvPr>
        <xdr:cNvSpPr txBox="1"/>
      </xdr:nvSpPr>
      <xdr:spPr>
        <a:xfrm>
          <a:off x="9281160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164</xdr:row>
      <xdr:rowOff>60960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71C08234-F026-47EA-8926-4F7D22D73584}"/>
            </a:ext>
          </a:extLst>
        </xdr:cNvPr>
        <xdr:cNvSpPr txBox="1"/>
      </xdr:nvSpPr>
      <xdr:spPr>
        <a:xfrm>
          <a:off x="9281160" y="1817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165</xdr:row>
      <xdr:rowOff>60960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DF2AF4D5-CE0A-4A52-90A0-B34714061221}"/>
            </a:ext>
          </a:extLst>
        </xdr:cNvPr>
        <xdr:cNvSpPr txBox="1"/>
      </xdr:nvSpPr>
      <xdr:spPr>
        <a:xfrm>
          <a:off x="928116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165</xdr:row>
      <xdr:rowOff>60960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EDECC00D-B708-46F9-B84E-6C76F1434E8B}"/>
            </a:ext>
          </a:extLst>
        </xdr:cNvPr>
        <xdr:cNvSpPr txBox="1"/>
      </xdr:nvSpPr>
      <xdr:spPr>
        <a:xfrm>
          <a:off x="928116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142</xdr:row>
      <xdr:rowOff>60960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1D13223-0328-4AD9-B1A7-A0FF44C1DD54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143</xdr:row>
      <xdr:rowOff>60960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6A6F04D3-31AF-4277-90F7-BD11B62CAC33}"/>
            </a:ext>
          </a:extLst>
        </xdr:cNvPr>
        <xdr:cNvSpPr txBox="1"/>
      </xdr:nvSpPr>
      <xdr:spPr>
        <a:xfrm>
          <a:off x="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144</xdr:row>
      <xdr:rowOff>60960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195AFCB3-E19E-4A65-ADB3-236DE1CAEB38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165</xdr:row>
      <xdr:rowOff>60960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AE9FF3B1-8F3D-4F7C-9CE8-04C81D49F5A4}"/>
            </a:ext>
          </a:extLst>
        </xdr:cNvPr>
        <xdr:cNvSpPr txBox="1"/>
      </xdr:nvSpPr>
      <xdr:spPr>
        <a:xfrm>
          <a:off x="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166</xdr:row>
      <xdr:rowOff>60960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E40824F-6673-4ABB-A837-8D8BED039405}"/>
            </a:ext>
          </a:extLst>
        </xdr:cNvPr>
        <xdr:cNvSpPr txBox="1"/>
      </xdr:nvSpPr>
      <xdr:spPr>
        <a:xfrm>
          <a:off x="0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166</xdr:row>
      <xdr:rowOff>60960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E59F6E54-8FF1-4FB7-9918-3F9F92975ADF}"/>
            </a:ext>
          </a:extLst>
        </xdr:cNvPr>
        <xdr:cNvSpPr txBox="1"/>
      </xdr:nvSpPr>
      <xdr:spPr>
        <a:xfrm>
          <a:off x="0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167</xdr:row>
      <xdr:rowOff>60960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A34FDD8-5A84-4EAC-AB88-ACD92E824370}"/>
            </a:ext>
          </a:extLst>
        </xdr:cNvPr>
        <xdr:cNvSpPr txBox="1"/>
      </xdr:nvSpPr>
      <xdr:spPr>
        <a:xfrm>
          <a:off x="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167</xdr:row>
      <xdr:rowOff>60960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2443CECF-1637-4375-8789-545205FE7C68}"/>
            </a:ext>
          </a:extLst>
        </xdr:cNvPr>
        <xdr:cNvSpPr txBox="1"/>
      </xdr:nvSpPr>
      <xdr:spPr>
        <a:xfrm>
          <a:off x="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167</xdr:row>
      <xdr:rowOff>60960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9568ABCE-A44A-4B78-9FDC-498B77F23ECC}"/>
            </a:ext>
          </a:extLst>
        </xdr:cNvPr>
        <xdr:cNvSpPr txBox="1"/>
      </xdr:nvSpPr>
      <xdr:spPr>
        <a:xfrm>
          <a:off x="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165</xdr:row>
      <xdr:rowOff>60960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DCD26C2F-426B-4663-BE07-5A631E8CBA24}"/>
            </a:ext>
          </a:extLst>
        </xdr:cNvPr>
        <xdr:cNvSpPr txBox="1"/>
      </xdr:nvSpPr>
      <xdr:spPr>
        <a:xfrm>
          <a:off x="928116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180</xdr:row>
      <xdr:rowOff>60960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B0E9968-A4C7-4DCF-B29D-14D90A7E3F05}"/>
            </a:ext>
          </a:extLst>
        </xdr:cNvPr>
        <xdr:cNvSpPr txBox="1"/>
      </xdr:nvSpPr>
      <xdr:spPr>
        <a:xfrm>
          <a:off x="6492240" y="2045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180</xdr:row>
      <xdr:rowOff>60960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AC354E10-C85F-457D-BFEC-56CEBB08B181}"/>
            </a:ext>
          </a:extLst>
        </xdr:cNvPr>
        <xdr:cNvSpPr txBox="1"/>
      </xdr:nvSpPr>
      <xdr:spPr>
        <a:xfrm>
          <a:off x="9281160" y="2045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194</xdr:row>
      <xdr:rowOff>60960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C15C5C-5449-413B-AB3C-916A56C900D3}"/>
            </a:ext>
          </a:extLst>
        </xdr:cNvPr>
        <xdr:cNvSpPr txBox="1"/>
      </xdr:nvSpPr>
      <xdr:spPr>
        <a:xfrm>
          <a:off x="60198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195</xdr:row>
      <xdr:rowOff>60960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D93CF6A-D7FC-4D41-BB13-BF1C55B12C8D}"/>
            </a:ext>
          </a:extLst>
        </xdr:cNvPr>
        <xdr:cNvSpPr txBox="1"/>
      </xdr:nvSpPr>
      <xdr:spPr>
        <a:xfrm>
          <a:off x="601980" y="227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177</xdr:row>
      <xdr:rowOff>60960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F6A99A24-37E2-4D27-B5B0-00B82CFEADDD}"/>
            </a:ext>
          </a:extLst>
        </xdr:cNvPr>
        <xdr:cNvSpPr txBox="1"/>
      </xdr:nvSpPr>
      <xdr:spPr>
        <a:xfrm>
          <a:off x="60198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179</xdr:row>
      <xdr:rowOff>60960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1391614-7314-4410-9337-10B767F9D23A}"/>
            </a:ext>
          </a:extLst>
        </xdr:cNvPr>
        <xdr:cNvSpPr txBox="1"/>
      </xdr:nvSpPr>
      <xdr:spPr>
        <a:xfrm>
          <a:off x="649224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194</xdr:row>
      <xdr:rowOff>60960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277E065A-9AEB-48DB-B5BE-D88BA80E4C56}"/>
            </a:ext>
          </a:extLst>
        </xdr:cNvPr>
        <xdr:cNvSpPr txBox="1"/>
      </xdr:nvSpPr>
      <xdr:spPr>
        <a:xfrm>
          <a:off x="649224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195</xdr:row>
      <xdr:rowOff>60960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92BE161-07DD-476C-AF0F-CE2F330433EC}"/>
            </a:ext>
          </a:extLst>
        </xdr:cNvPr>
        <xdr:cNvSpPr txBox="1"/>
      </xdr:nvSpPr>
      <xdr:spPr>
        <a:xfrm>
          <a:off x="6492240" y="227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193</xdr:row>
      <xdr:rowOff>60960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354C1D14-5AC5-4F65-8A06-BE43A9E207BD}"/>
            </a:ext>
          </a:extLst>
        </xdr:cNvPr>
        <xdr:cNvSpPr txBox="1"/>
      </xdr:nvSpPr>
      <xdr:spPr>
        <a:xfrm>
          <a:off x="649224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194</xdr:row>
      <xdr:rowOff>60960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35E0D33C-7842-4E51-A048-D16792135AB9}"/>
            </a:ext>
          </a:extLst>
        </xdr:cNvPr>
        <xdr:cNvSpPr txBox="1"/>
      </xdr:nvSpPr>
      <xdr:spPr>
        <a:xfrm>
          <a:off x="649224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192</xdr:row>
      <xdr:rowOff>60960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6C933C06-3820-4134-BCDE-6CE27678198D}"/>
            </a:ext>
          </a:extLst>
        </xdr:cNvPr>
        <xdr:cNvSpPr txBox="1"/>
      </xdr:nvSpPr>
      <xdr:spPr>
        <a:xfrm>
          <a:off x="9281160" y="222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192</xdr:row>
      <xdr:rowOff>60960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3B4E94F-1573-4862-BB7A-7FD668A851ED}"/>
            </a:ext>
          </a:extLst>
        </xdr:cNvPr>
        <xdr:cNvSpPr txBox="1"/>
      </xdr:nvSpPr>
      <xdr:spPr>
        <a:xfrm>
          <a:off x="9281160" y="222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193</xdr:row>
      <xdr:rowOff>60960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E756E4D9-1C30-431C-98CA-EEBE43792D5A}"/>
            </a:ext>
          </a:extLst>
        </xdr:cNvPr>
        <xdr:cNvSpPr txBox="1"/>
      </xdr:nvSpPr>
      <xdr:spPr>
        <a:xfrm>
          <a:off x="928116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193</xdr:row>
      <xdr:rowOff>60960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105DAA87-FA7D-4DF3-A4B1-6BB6144C6646}"/>
            </a:ext>
          </a:extLst>
        </xdr:cNvPr>
        <xdr:cNvSpPr txBox="1"/>
      </xdr:nvSpPr>
      <xdr:spPr>
        <a:xfrm>
          <a:off x="928116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179</xdr:row>
      <xdr:rowOff>60960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C2CBA27D-20ED-4414-A719-E85DACC1B75D}"/>
            </a:ext>
          </a:extLst>
        </xdr:cNvPr>
        <xdr:cNvSpPr txBox="1"/>
      </xdr:nvSpPr>
      <xdr:spPr>
        <a:xfrm>
          <a:off x="60198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180</xdr:row>
      <xdr:rowOff>60960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2931FC-CA2D-4746-BE65-412B3057395D}"/>
            </a:ext>
          </a:extLst>
        </xdr:cNvPr>
        <xdr:cNvSpPr txBox="1"/>
      </xdr:nvSpPr>
      <xdr:spPr>
        <a:xfrm>
          <a:off x="601980" y="2045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181</xdr:row>
      <xdr:rowOff>60960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A7911EA-522B-48B9-BBFE-E4A3EEB2DF6D}"/>
            </a:ext>
          </a:extLst>
        </xdr:cNvPr>
        <xdr:cNvSpPr txBox="1"/>
      </xdr:nvSpPr>
      <xdr:spPr>
        <a:xfrm>
          <a:off x="60198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193</xdr:row>
      <xdr:rowOff>60960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6BACED0E-2D37-4146-85A0-FD316BEB8A02}"/>
            </a:ext>
          </a:extLst>
        </xdr:cNvPr>
        <xdr:cNvSpPr txBox="1"/>
      </xdr:nvSpPr>
      <xdr:spPr>
        <a:xfrm>
          <a:off x="60198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194</xdr:row>
      <xdr:rowOff>60960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97D027E8-49BC-4BA6-8B3A-98565D72074C}"/>
            </a:ext>
          </a:extLst>
        </xdr:cNvPr>
        <xdr:cNvSpPr txBox="1"/>
      </xdr:nvSpPr>
      <xdr:spPr>
        <a:xfrm>
          <a:off x="60198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194</xdr:row>
      <xdr:rowOff>60960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33218583-67C1-4DF5-B846-E4B01D0F31A8}"/>
            </a:ext>
          </a:extLst>
        </xdr:cNvPr>
        <xdr:cNvSpPr txBox="1"/>
      </xdr:nvSpPr>
      <xdr:spPr>
        <a:xfrm>
          <a:off x="60198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195</xdr:row>
      <xdr:rowOff>60960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10CFDC6A-B9EA-4173-B951-B779F3327527}"/>
            </a:ext>
          </a:extLst>
        </xdr:cNvPr>
        <xdr:cNvSpPr txBox="1"/>
      </xdr:nvSpPr>
      <xdr:spPr>
        <a:xfrm>
          <a:off x="601980" y="227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195</xdr:row>
      <xdr:rowOff>60960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A0F3EE71-3A07-4E12-825D-1DAFBDEBFF5D}"/>
            </a:ext>
          </a:extLst>
        </xdr:cNvPr>
        <xdr:cNvSpPr txBox="1"/>
      </xdr:nvSpPr>
      <xdr:spPr>
        <a:xfrm>
          <a:off x="601980" y="227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195</xdr:row>
      <xdr:rowOff>60960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47E6D399-3159-47FE-940F-F5E308847FD8}"/>
            </a:ext>
          </a:extLst>
        </xdr:cNvPr>
        <xdr:cNvSpPr txBox="1"/>
      </xdr:nvSpPr>
      <xdr:spPr>
        <a:xfrm>
          <a:off x="601980" y="2274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193</xdr:row>
      <xdr:rowOff>60960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7048FBB-D1EA-44F2-A7BC-B6AB17455690}"/>
            </a:ext>
          </a:extLst>
        </xdr:cNvPr>
        <xdr:cNvSpPr txBox="1"/>
      </xdr:nvSpPr>
      <xdr:spPr>
        <a:xfrm>
          <a:off x="9281160" y="2244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177</xdr:row>
      <xdr:rowOff>60960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39A0375E-8A62-4AB2-87F5-77873E78FACD}"/>
            </a:ext>
          </a:extLst>
        </xdr:cNvPr>
        <xdr:cNvSpPr txBox="1"/>
      </xdr:nvSpPr>
      <xdr:spPr>
        <a:xfrm>
          <a:off x="928116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177</xdr:row>
      <xdr:rowOff>60960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36FB7186-91E3-4C08-A8E5-D32B6DA210EF}"/>
            </a:ext>
          </a:extLst>
        </xdr:cNvPr>
        <xdr:cNvSpPr txBox="1"/>
      </xdr:nvSpPr>
      <xdr:spPr>
        <a:xfrm>
          <a:off x="9281160" y="200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121</xdr:row>
      <xdr:rowOff>60960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EDDFFA6E-566F-497A-9863-218C02F4399E}"/>
            </a:ext>
          </a:extLst>
        </xdr:cNvPr>
        <xdr:cNvSpPr txBox="1"/>
      </xdr:nvSpPr>
      <xdr:spPr>
        <a:xfrm>
          <a:off x="974598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124</xdr:row>
      <xdr:rowOff>60960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8AD83E9-A129-4E76-9764-3F6BC5101CCB}"/>
            </a:ext>
          </a:extLst>
        </xdr:cNvPr>
        <xdr:cNvSpPr txBox="1"/>
      </xdr:nvSpPr>
      <xdr:spPr>
        <a:xfrm>
          <a:off x="928116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124</xdr:row>
      <xdr:rowOff>60960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E860A46-F65D-4C7E-8E37-C99ECF901656}"/>
            </a:ext>
          </a:extLst>
        </xdr:cNvPr>
        <xdr:cNvSpPr txBox="1"/>
      </xdr:nvSpPr>
      <xdr:spPr>
        <a:xfrm>
          <a:off x="974598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126</xdr:row>
      <xdr:rowOff>60960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BA41A14-6B34-4AED-9DA1-92EAFA4E5029}"/>
            </a:ext>
          </a:extLst>
        </xdr:cNvPr>
        <xdr:cNvSpPr txBox="1"/>
      </xdr:nvSpPr>
      <xdr:spPr>
        <a:xfrm>
          <a:off x="928116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126</xdr:row>
      <xdr:rowOff>60960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80EB596-17B9-4A3F-9183-6B3BDA335F92}"/>
            </a:ext>
          </a:extLst>
        </xdr:cNvPr>
        <xdr:cNvSpPr txBox="1"/>
      </xdr:nvSpPr>
      <xdr:spPr>
        <a:xfrm>
          <a:off x="974598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128</xdr:row>
      <xdr:rowOff>60960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7932B859-16EA-40BF-885F-08AE7E66F2A1}"/>
            </a:ext>
          </a:extLst>
        </xdr:cNvPr>
        <xdr:cNvSpPr txBox="1"/>
      </xdr:nvSpPr>
      <xdr:spPr>
        <a:xfrm>
          <a:off x="928116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128</xdr:row>
      <xdr:rowOff>60960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BFE5CA0-CF4F-4168-8D17-4939307FFAD7}"/>
            </a:ext>
          </a:extLst>
        </xdr:cNvPr>
        <xdr:cNvSpPr txBox="1"/>
      </xdr:nvSpPr>
      <xdr:spPr>
        <a:xfrm>
          <a:off x="974598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130</xdr:row>
      <xdr:rowOff>60960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70A1DA56-8EF2-4092-89CD-6D3801BA94F8}"/>
            </a:ext>
          </a:extLst>
        </xdr:cNvPr>
        <xdr:cNvSpPr txBox="1"/>
      </xdr:nvSpPr>
      <xdr:spPr>
        <a:xfrm>
          <a:off x="928116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130</xdr:row>
      <xdr:rowOff>60960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41313E0-0487-470D-9B5F-7117CB281821}"/>
            </a:ext>
          </a:extLst>
        </xdr:cNvPr>
        <xdr:cNvSpPr txBox="1"/>
      </xdr:nvSpPr>
      <xdr:spPr>
        <a:xfrm>
          <a:off x="9745980" y="1436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132</xdr:row>
      <xdr:rowOff>60960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F83A29D9-2485-4A2F-B77D-F25ECB2B6E65}"/>
            </a:ext>
          </a:extLst>
        </xdr:cNvPr>
        <xdr:cNvSpPr txBox="1"/>
      </xdr:nvSpPr>
      <xdr:spPr>
        <a:xfrm>
          <a:off x="928116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132</xdr:row>
      <xdr:rowOff>60960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D083A1B-52C7-4E42-B79B-954A3E8324D2}"/>
            </a:ext>
          </a:extLst>
        </xdr:cNvPr>
        <xdr:cNvSpPr txBox="1"/>
      </xdr:nvSpPr>
      <xdr:spPr>
        <a:xfrm>
          <a:off x="974598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136</xdr:row>
      <xdr:rowOff>60960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6D040F6-7B8C-4466-85DB-27414ADC1E95}"/>
            </a:ext>
          </a:extLst>
        </xdr:cNvPr>
        <xdr:cNvSpPr txBox="1"/>
      </xdr:nvSpPr>
      <xdr:spPr>
        <a:xfrm>
          <a:off x="928116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136</xdr:row>
      <xdr:rowOff>60960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4D09DA8-99B4-4126-9F93-C3C3367E6071}"/>
            </a:ext>
          </a:extLst>
        </xdr:cNvPr>
        <xdr:cNvSpPr txBox="1"/>
      </xdr:nvSpPr>
      <xdr:spPr>
        <a:xfrm>
          <a:off x="974598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138</xdr:row>
      <xdr:rowOff>60960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BEAC26F-E67B-4F04-9919-7B5DFF44BB5A}"/>
            </a:ext>
          </a:extLst>
        </xdr:cNvPr>
        <xdr:cNvSpPr txBox="1"/>
      </xdr:nvSpPr>
      <xdr:spPr>
        <a:xfrm>
          <a:off x="9281160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138</xdr:row>
      <xdr:rowOff>60960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9ABE32E2-F67C-4C4E-AB29-01DDA46197F5}"/>
            </a:ext>
          </a:extLst>
        </xdr:cNvPr>
        <xdr:cNvSpPr txBox="1"/>
      </xdr:nvSpPr>
      <xdr:spPr>
        <a:xfrm>
          <a:off x="9745980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140</xdr:row>
      <xdr:rowOff>60960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21210A2-56D5-47BF-8ECE-2FC3852ACC88}"/>
            </a:ext>
          </a:extLst>
        </xdr:cNvPr>
        <xdr:cNvSpPr txBox="1"/>
      </xdr:nvSpPr>
      <xdr:spPr>
        <a:xfrm>
          <a:off x="9281160" y="158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142</xdr:row>
      <xdr:rowOff>60960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1B1CA25-C2DD-488E-B1B6-0CC8B06F4BDF}"/>
            </a:ext>
          </a:extLst>
        </xdr:cNvPr>
        <xdr:cNvSpPr txBox="1"/>
      </xdr:nvSpPr>
      <xdr:spPr>
        <a:xfrm>
          <a:off x="928116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144</xdr:row>
      <xdr:rowOff>60960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E9976828-5FB2-485D-BC3F-0D802199D8CF}"/>
            </a:ext>
          </a:extLst>
        </xdr:cNvPr>
        <xdr:cNvSpPr txBox="1"/>
      </xdr:nvSpPr>
      <xdr:spPr>
        <a:xfrm>
          <a:off x="928116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155</xdr:row>
      <xdr:rowOff>60960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B289B58-4ED9-42EB-AB43-E22734B9B8F9}"/>
            </a:ext>
          </a:extLst>
        </xdr:cNvPr>
        <xdr:cNvSpPr txBox="1"/>
      </xdr:nvSpPr>
      <xdr:spPr>
        <a:xfrm>
          <a:off x="9281160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155</xdr:row>
      <xdr:rowOff>60960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B96EB7F6-70C6-4C98-BA5C-FCAD10B33234}"/>
            </a:ext>
          </a:extLst>
        </xdr:cNvPr>
        <xdr:cNvSpPr txBox="1"/>
      </xdr:nvSpPr>
      <xdr:spPr>
        <a:xfrm>
          <a:off x="9745980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157</xdr:row>
      <xdr:rowOff>60960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7BAA35F6-2102-43FA-B035-76720677DC2E}"/>
            </a:ext>
          </a:extLst>
        </xdr:cNvPr>
        <xdr:cNvSpPr txBox="1"/>
      </xdr:nvSpPr>
      <xdr:spPr>
        <a:xfrm>
          <a:off x="928116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157</xdr:row>
      <xdr:rowOff>60960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2AEBAC58-EB7B-4956-A01A-643DCA655E8A}"/>
            </a:ext>
          </a:extLst>
        </xdr:cNvPr>
        <xdr:cNvSpPr txBox="1"/>
      </xdr:nvSpPr>
      <xdr:spPr>
        <a:xfrm>
          <a:off x="9745980" y="171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159</xdr:row>
      <xdr:rowOff>60960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9F6BD1B4-D22E-41CB-8312-FC0D4D570FA9}"/>
            </a:ext>
          </a:extLst>
        </xdr:cNvPr>
        <xdr:cNvSpPr txBox="1"/>
      </xdr:nvSpPr>
      <xdr:spPr>
        <a:xfrm>
          <a:off x="9281160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159</xdr:row>
      <xdr:rowOff>60960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CBD267CF-1D72-4111-A0BA-45F18111AF0D}"/>
            </a:ext>
          </a:extLst>
        </xdr:cNvPr>
        <xdr:cNvSpPr txBox="1"/>
      </xdr:nvSpPr>
      <xdr:spPr>
        <a:xfrm>
          <a:off x="9745980" y="1741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161</xdr:row>
      <xdr:rowOff>60960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9527827-D98A-4940-88DF-07281C865178}"/>
            </a:ext>
          </a:extLst>
        </xdr:cNvPr>
        <xdr:cNvSpPr txBox="1"/>
      </xdr:nvSpPr>
      <xdr:spPr>
        <a:xfrm>
          <a:off x="9281160" y="1771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161</xdr:row>
      <xdr:rowOff>60960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EA2167A2-C59B-487C-A7C3-6792FA49DB22}"/>
            </a:ext>
          </a:extLst>
        </xdr:cNvPr>
        <xdr:cNvSpPr txBox="1"/>
      </xdr:nvSpPr>
      <xdr:spPr>
        <a:xfrm>
          <a:off x="9745980" y="1771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163</xdr:row>
      <xdr:rowOff>60960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0767A83-F90C-4930-AFBF-2B9F1E84C1D4}"/>
            </a:ext>
          </a:extLst>
        </xdr:cNvPr>
        <xdr:cNvSpPr txBox="1"/>
      </xdr:nvSpPr>
      <xdr:spPr>
        <a:xfrm>
          <a:off x="928116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163</xdr:row>
      <xdr:rowOff>60960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1FC4F0BA-42E4-402E-A460-E9A7F99D5B56}"/>
            </a:ext>
          </a:extLst>
        </xdr:cNvPr>
        <xdr:cNvSpPr txBox="1"/>
      </xdr:nvSpPr>
      <xdr:spPr>
        <a:xfrm>
          <a:off x="974598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165</xdr:row>
      <xdr:rowOff>60960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AE3548D-E5C0-4691-A4C0-FA53371442D4}"/>
            </a:ext>
          </a:extLst>
        </xdr:cNvPr>
        <xdr:cNvSpPr txBox="1"/>
      </xdr:nvSpPr>
      <xdr:spPr>
        <a:xfrm>
          <a:off x="928116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165</xdr:row>
      <xdr:rowOff>60960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76E90F9E-59F0-4882-9BE7-D8D613B61F00}"/>
            </a:ext>
          </a:extLst>
        </xdr:cNvPr>
        <xdr:cNvSpPr txBox="1"/>
      </xdr:nvSpPr>
      <xdr:spPr>
        <a:xfrm>
          <a:off x="9745980" y="183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167</xdr:row>
      <xdr:rowOff>60960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A22A9B-2AD2-4F80-B1B9-54E06BDB5859}"/>
            </a:ext>
          </a:extLst>
        </xdr:cNvPr>
        <xdr:cNvSpPr txBox="1"/>
      </xdr:nvSpPr>
      <xdr:spPr>
        <a:xfrm>
          <a:off x="9281160" y="1863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169</xdr:row>
      <xdr:rowOff>60960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338D88C-61A7-43F1-80B9-D22983733578}"/>
            </a:ext>
          </a:extLst>
        </xdr:cNvPr>
        <xdr:cNvSpPr txBox="1"/>
      </xdr:nvSpPr>
      <xdr:spPr>
        <a:xfrm>
          <a:off x="9281160" y="1893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169</xdr:row>
      <xdr:rowOff>60960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54AB027-6D9C-441B-86DD-13E7DA7D2201}"/>
            </a:ext>
          </a:extLst>
        </xdr:cNvPr>
        <xdr:cNvSpPr txBox="1"/>
      </xdr:nvSpPr>
      <xdr:spPr>
        <a:xfrm>
          <a:off x="9745980" y="1893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172</xdr:row>
      <xdr:rowOff>60960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72C94C81-7AEE-49A0-95CE-6150C7B96D3B}"/>
            </a:ext>
          </a:extLst>
        </xdr:cNvPr>
        <xdr:cNvSpPr txBox="1"/>
      </xdr:nvSpPr>
      <xdr:spPr>
        <a:xfrm>
          <a:off x="9281160" y="192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172</xdr:row>
      <xdr:rowOff>60960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A18143-267F-4641-965C-561B8F956106}"/>
            </a:ext>
          </a:extLst>
        </xdr:cNvPr>
        <xdr:cNvSpPr txBox="1"/>
      </xdr:nvSpPr>
      <xdr:spPr>
        <a:xfrm>
          <a:off x="9745980" y="192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174</xdr:row>
      <xdr:rowOff>60960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C44E41A2-5722-466B-AC58-810FC61C8894}"/>
            </a:ext>
          </a:extLst>
        </xdr:cNvPr>
        <xdr:cNvSpPr txBox="1"/>
      </xdr:nvSpPr>
      <xdr:spPr>
        <a:xfrm>
          <a:off x="928116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174</xdr:row>
      <xdr:rowOff>60960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3F71DA7D-48A9-4933-8DCB-B2869555C387}"/>
            </a:ext>
          </a:extLst>
        </xdr:cNvPr>
        <xdr:cNvSpPr txBox="1"/>
      </xdr:nvSpPr>
      <xdr:spPr>
        <a:xfrm>
          <a:off x="974598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176</xdr:row>
      <xdr:rowOff>60960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5D578B9-CD75-40BC-96D6-2124F54EC6E7}"/>
            </a:ext>
          </a:extLst>
        </xdr:cNvPr>
        <xdr:cNvSpPr txBox="1"/>
      </xdr:nvSpPr>
      <xdr:spPr>
        <a:xfrm>
          <a:off x="9281160" y="198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176</xdr:row>
      <xdr:rowOff>60960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A13D3955-06ED-4A0A-97F3-91FA68A41EDD}"/>
            </a:ext>
          </a:extLst>
        </xdr:cNvPr>
        <xdr:cNvSpPr txBox="1"/>
      </xdr:nvSpPr>
      <xdr:spPr>
        <a:xfrm>
          <a:off x="9745980" y="198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178</xdr:row>
      <xdr:rowOff>60960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C4F85F15-74E8-4D6A-B0D6-912FD9E187C5}"/>
            </a:ext>
          </a:extLst>
        </xdr:cNvPr>
        <xdr:cNvSpPr txBox="1"/>
      </xdr:nvSpPr>
      <xdr:spPr>
        <a:xfrm>
          <a:off x="9281160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178</xdr:row>
      <xdr:rowOff>60960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C9D93E7E-9797-4A83-844A-F09B6796F1BE}"/>
            </a:ext>
          </a:extLst>
        </xdr:cNvPr>
        <xdr:cNvSpPr txBox="1"/>
      </xdr:nvSpPr>
      <xdr:spPr>
        <a:xfrm>
          <a:off x="9745980" y="2015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180</xdr:row>
      <xdr:rowOff>60960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E82F7236-6E9B-46AE-BD98-360514C4F2CE}"/>
            </a:ext>
          </a:extLst>
        </xdr:cNvPr>
        <xdr:cNvSpPr txBox="1"/>
      </xdr:nvSpPr>
      <xdr:spPr>
        <a:xfrm>
          <a:off x="9281160" y="2045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180</xdr:row>
      <xdr:rowOff>60960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91EAB4F-ABCD-4BCC-9614-F78DC8EEBC7E}"/>
            </a:ext>
          </a:extLst>
        </xdr:cNvPr>
        <xdr:cNvSpPr txBox="1"/>
      </xdr:nvSpPr>
      <xdr:spPr>
        <a:xfrm>
          <a:off x="9745980" y="2045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182</xdr:row>
      <xdr:rowOff>60960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7E70000-6A0B-4174-84E5-C6B76DBB356E}"/>
            </a:ext>
          </a:extLst>
        </xdr:cNvPr>
        <xdr:cNvSpPr txBox="1"/>
      </xdr:nvSpPr>
      <xdr:spPr>
        <a:xfrm>
          <a:off x="9281160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182</xdr:row>
      <xdr:rowOff>60960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D05EB707-36D8-4D12-A377-44E5D404E633}"/>
            </a:ext>
          </a:extLst>
        </xdr:cNvPr>
        <xdr:cNvSpPr txBox="1"/>
      </xdr:nvSpPr>
      <xdr:spPr>
        <a:xfrm>
          <a:off x="9745980" y="2076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184</xdr:row>
      <xdr:rowOff>60960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8AEDF1-304C-4DC6-AA82-81D5CDBC2EA3}"/>
            </a:ext>
          </a:extLst>
        </xdr:cNvPr>
        <xdr:cNvSpPr txBox="1"/>
      </xdr:nvSpPr>
      <xdr:spPr>
        <a:xfrm>
          <a:off x="928116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184</xdr:row>
      <xdr:rowOff>60960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CD996269-B12B-4E5C-B412-A1ECB1D0B1EA}"/>
            </a:ext>
          </a:extLst>
        </xdr:cNvPr>
        <xdr:cNvSpPr txBox="1"/>
      </xdr:nvSpPr>
      <xdr:spPr>
        <a:xfrm>
          <a:off x="974598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186</xdr:row>
      <xdr:rowOff>60960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8A960E38-05F2-4557-94EE-A9481376664B}"/>
            </a:ext>
          </a:extLst>
        </xdr:cNvPr>
        <xdr:cNvSpPr txBox="1"/>
      </xdr:nvSpPr>
      <xdr:spPr>
        <a:xfrm>
          <a:off x="928116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186</xdr:row>
      <xdr:rowOff>60960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A27CAF1C-5FF2-4B2E-A095-80B4C851B6DC}"/>
            </a:ext>
          </a:extLst>
        </xdr:cNvPr>
        <xdr:cNvSpPr txBox="1"/>
      </xdr:nvSpPr>
      <xdr:spPr>
        <a:xfrm>
          <a:off x="9745980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188</xdr:row>
      <xdr:rowOff>60960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BEED11-E83B-42D5-AB7F-10F4C6ABFE37}"/>
            </a:ext>
          </a:extLst>
        </xdr:cNvPr>
        <xdr:cNvSpPr txBox="1"/>
      </xdr:nvSpPr>
      <xdr:spPr>
        <a:xfrm>
          <a:off x="928116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188</xdr:row>
      <xdr:rowOff>60960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398A347-A42C-4794-926E-ADBEB0F1B5DB}"/>
            </a:ext>
          </a:extLst>
        </xdr:cNvPr>
        <xdr:cNvSpPr txBox="1"/>
      </xdr:nvSpPr>
      <xdr:spPr>
        <a:xfrm>
          <a:off x="9745980" y="2167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191</xdr:row>
      <xdr:rowOff>60960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8B40A29D-773F-493C-9FAB-F048A1170A8E}"/>
            </a:ext>
          </a:extLst>
        </xdr:cNvPr>
        <xdr:cNvSpPr txBox="1"/>
      </xdr:nvSpPr>
      <xdr:spPr>
        <a:xfrm>
          <a:off x="928116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191</xdr:row>
      <xdr:rowOff>60960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766FDFCD-A51C-4886-A33E-2BC236302B0F}"/>
            </a:ext>
          </a:extLst>
        </xdr:cNvPr>
        <xdr:cNvSpPr txBox="1"/>
      </xdr:nvSpPr>
      <xdr:spPr>
        <a:xfrm>
          <a:off x="9745980" y="2213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194</xdr:row>
      <xdr:rowOff>60960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CBD4F0D-F2BA-4A4D-AD4F-4AB62F2A90B3}"/>
            </a:ext>
          </a:extLst>
        </xdr:cNvPr>
        <xdr:cNvSpPr txBox="1"/>
      </xdr:nvSpPr>
      <xdr:spPr>
        <a:xfrm>
          <a:off x="928116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194</xdr:row>
      <xdr:rowOff>60960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1A720202-E54E-4F4E-B3C9-DB2E6A722D92}"/>
            </a:ext>
          </a:extLst>
        </xdr:cNvPr>
        <xdr:cNvSpPr txBox="1"/>
      </xdr:nvSpPr>
      <xdr:spPr>
        <a:xfrm>
          <a:off x="9745980" y="2259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197</xdr:row>
      <xdr:rowOff>60960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731099D5-1A8D-4B74-9BC9-22492B5F951B}"/>
            </a:ext>
          </a:extLst>
        </xdr:cNvPr>
        <xdr:cNvSpPr txBox="1"/>
      </xdr:nvSpPr>
      <xdr:spPr>
        <a:xfrm>
          <a:off x="928116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197</xdr:row>
      <xdr:rowOff>60960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BE51256-6501-4B8C-B33B-A48427ADBB05}"/>
            </a:ext>
          </a:extLst>
        </xdr:cNvPr>
        <xdr:cNvSpPr txBox="1"/>
      </xdr:nvSpPr>
      <xdr:spPr>
        <a:xfrm>
          <a:off x="9745980" y="230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855D58E5-2587-45B1-9EF4-4AE123A53D9F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BE0E1836-3D9C-40F5-AF63-EAE70730A285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F60F3A12-0DDA-4773-9051-A29F6F40951A}"/>
            </a:ext>
          </a:extLst>
        </xdr:cNvPr>
        <xdr:cNvSpPr txBox="1"/>
      </xdr:nvSpPr>
      <xdr:spPr>
        <a:xfrm>
          <a:off x="60198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54</xdr:row>
      <xdr:rowOff>60960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E4E2CC8-6B87-4521-8342-E639DB7BE40A}"/>
            </a:ext>
          </a:extLst>
        </xdr:cNvPr>
        <xdr:cNvSpPr txBox="1"/>
      </xdr:nvSpPr>
      <xdr:spPr>
        <a:xfrm>
          <a:off x="6019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393B7DA3-51B3-411C-B2E3-CFAC351DD609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EBA5C01-2068-4E91-A2E0-68E5F980F71E}"/>
            </a:ext>
          </a:extLst>
        </xdr:cNvPr>
        <xdr:cNvSpPr txBox="1"/>
      </xdr:nvSpPr>
      <xdr:spPr>
        <a:xfrm>
          <a:off x="60198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627943FE-6BD7-4B1B-AE21-10C1852BEA54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8BEF0F45-3435-433C-803D-9A595E31F025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48F9A93D-5510-4D15-BEBF-510A9C6351F2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</xdr:row>
      <xdr:rowOff>60960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484F014C-2E7E-4603-8AEC-1BDEB1A9E532}"/>
            </a:ext>
          </a:extLst>
        </xdr:cNvPr>
        <xdr:cNvSpPr txBox="1"/>
      </xdr:nvSpPr>
      <xdr:spPr>
        <a:xfrm>
          <a:off x="6019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</xdr:row>
      <xdr:rowOff>60960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67862C80-15B4-4CB3-9A33-BA0E38DE290A}"/>
            </a:ext>
          </a:extLst>
        </xdr:cNvPr>
        <xdr:cNvSpPr txBox="1"/>
      </xdr:nvSpPr>
      <xdr:spPr>
        <a:xfrm>
          <a:off x="6019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</xdr:row>
      <xdr:rowOff>60960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AB2D574-913E-403A-9B8C-7D8BCBAC190C}"/>
            </a:ext>
          </a:extLst>
        </xdr:cNvPr>
        <xdr:cNvSpPr txBox="1"/>
      </xdr:nvSpPr>
      <xdr:spPr>
        <a:xfrm>
          <a:off x="601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</xdr:row>
      <xdr:rowOff>60960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EAB01C66-B5AB-43A3-878B-ABC6B949B7D1}"/>
            </a:ext>
          </a:extLst>
        </xdr:cNvPr>
        <xdr:cNvSpPr txBox="1"/>
      </xdr:nvSpPr>
      <xdr:spPr>
        <a:xfrm>
          <a:off x="601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51</xdr:row>
      <xdr:rowOff>60960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A635137-7817-4F08-B414-94DD78C88A98}"/>
            </a:ext>
          </a:extLst>
        </xdr:cNvPr>
        <xdr:cNvSpPr txBox="1"/>
      </xdr:nvSpPr>
      <xdr:spPr>
        <a:xfrm>
          <a:off x="60198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52</xdr:row>
      <xdr:rowOff>60960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16848DA-6485-430E-B163-65CFA2B4FA14}"/>
            </a:ext>
          </a:extLst>
        </xdr:cNvPr>
        <xdr:cNvSpPr txBox="1"/>
      </xdr:nvSpPr>
      <xdr:spPr>
        <a:xfrm>
          <a:off x="601980" y="84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53</xdr:row>
      <xdr:rowOff>60960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2A2E2750-FDE0-4948-A09D-472EC86F86B8}"/>
            </a:ext>
          </a:extLst>
        </xdr:cNvPr>
        <xdr:cNvSpPr txBox="1"/>
      </xdr:nvSpPr>
      <xdr:spPr>
        <a:xfrm>
          <a:off x="601980" y="84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65</xdr:row>
      <xdr:rowOff>60960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67B8062D-F5B2-40E7-A3CB-E6CB09EA6F66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EFCE19F9-EB2D-43F5-8857-6C4D6A9C2ED4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67</xdr:row>
      <xdr:rowOff>60960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9AB2C240-8C76-4E56-A0B8-6FA8062080DD}"/>
            </a:ext>
          </a:extLst>
        </xdr:cNvPr>
        <xdr:cNvSpPr txBox="1"/>
      </xdr:nvSpPr>
      <xdr:spPr>
        <a:xfrm>
          <a:off x="60198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412B44BC-2792-4B13-B106-35DCC0310C40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80543BF-281F-49AE-915A-CE5D86512F11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132735B-7C25-4315-A02F-FAC93AEDAA7A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8376256F-7670-4759-A5E5-50ED25C1C17C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98316E1E-1D93-42A1-8339-DDD3A24C2555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D2DBD575-5F4F-4288-A313-59F33DE1DAED}"/>
            </a:ext>
          </a:extLst>
        </xdr:cNvPr>
        <xdr:cNvSpPr txBox="1"/>
      </xdr:nvSpPr>
      <xdr:spPr>
        <a:xfrm>
          <a:off x="601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01ED55E-3066-4728-B854-FD0906E9402A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5D059530-E65E-49A4-B46C-8FEB39DA711A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9CB94E11-D0DA-4C3C-987A-78A68B38B189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A880F59-178B-4AA4-B601-0F5CB7B5CE84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A105A26D-800F-4033-9670-A634C7B02543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E300CDE8-6B02-4EED-B7D3-D5520D9C4560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67</xdr:row>
      <xdr:rowOff>60960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9934937-C0B8-46F7-93FE-28F9B2005AA7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88A3E766-85C7-4237-9BCF-988046485FCA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36E5ED54-3D63-4A5B-ADC8-A278662924BE}"/>
            </a:ext>
          </a:extLst>
        </xdr:cNvPr>
        <xdr:cNvSpPr txBox="1"/>
      </xdr:nvSpPr>
      <xdr:spPr>
        <a:xfrm>
          <a:off x="60198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FE3EE070-75F2-4AD1-8146-FB0DD9504826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52510E3E-AE49-49CF-8251-50BD866763BC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92A865F-A590-4DCE-A47F-2DA492F013CD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AE2F28B3-3D96-43D8-80D4-4B8A4531BF9D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21BE1A4E-C4E0-46D8-8A2E-72BE849B3095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79</xdr:row>
      <xdr:rowOff>60960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680C1B30-7E2A-47D5-B8B9-999D8A5D0C8A}"/>
            </a:ext>
          </a:extLst>
        </xdr:cNvPr>
        <xdr:cNvSpPr txBox="1"/>
      </xdr:nvSpPr>
      <xdr:spPr>
        <a:xfrm>
          <a:off x="601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2DF03DE-BC4D-4949-8945-E249D1F73D5A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BBD270BE-9D0E-4A84-B151-9E477EEF6F83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F193524-5EAE-42F3-866C-4320EC3E7727}"/>
            </a:ext>
          </a:extLst>
        </xdr:cNvPr>
        <xdr:cNvSpPr txBox="1"/>
      </xdr:nvSpPr>
      <xdr:spPr>
        <a:xfrm>
          <a:off x="60198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60CA50A1-4919-4752-8EBF-736909626C31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B49D0378-8B61-4DA5-8293-EFCEB856C9D6}"/>
            </a:ext>
          </a:extLst>
        </xdr:cNvPr>
        <xdr:cNvSpPr txBox="1"/>
      </xdr:nvSpPr>
      <xdr:spPr>
        <a:xfrm>
          <a:off x="601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A48B896A-70E2-4E85-A2FF-457EB13E9B70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FF84BE98-2958-4932-9BC0-4E31F51A8A0C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148000BF-914A-4B2A-9A88-84CF5941B003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BBAA956E-6E99-4113-8FF9-252F397B11A1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63CB1062-FF5B-4F94-ADCA-92DAD93F0541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81</xdr:row>
      <xdr:rowOff>60960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E3E3EC22-DA07-413A-B8E9-D47AE37C50FF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80</xdr:row>
      <xdr:rowOff>60960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C0AFF56-17EE-4054-9FB8-B45BFE79DF75}"/>
            </a:ext>
          </a:extLst>
        </xdr:cNvPr>
        <xdr:cNvSpPr txBox="1"/>
      </xdr:nvSpPr>
      <xdr:spPr>
        <a:xfrm>
          <a:off x="601980" y="1085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FA8D3394-8031-4323-97AA-CBF9FFA94AC3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E12CD3F-1838-4C01-9110-AC135F13FD8E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9AF61A5-AC27-4D77-A787-49C99E471354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78ADD7B-CFFF-48A7-85DA-B1C3EBA32D70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3E0A8657-8BF0-43ED-8852-38D60540939D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295</xdr:row>
      <xdr:rowOff>60960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E88188EA-9F72-470D-8FC2-1F284B317605}"/>
            </a:ext>
          </a:extLst>
        </xdr:cNvPr>
        <xdr:cNvSpPr txBox="1"/>
      </xdr:nvSpPr>
      <xdr:spPr>
        <a:xfrm>
          <a:off x="601980" y="410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297</xdr:row>
      <xdr:rowOff>60960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AB4194FC-FFA4-4C78-B776-CE6BA4CA6613}"/>
            </a:ext>
          </a:extLst>
        </xdr:cNvPr>
        <xdr:cNvSpPr txBox="1"/>
      </xdr:nvSpPr>
      <xdr:spPr>
        <a:xfrm>
          <a:off x="60198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298</xdr:row>
      <xdr:rowOff>60960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05B3ED8-8EDA-4C2A-9428-83B14440434D}"/>
            </a:ext>
          </a:extLst>
        </xdr:cNvPr>
        <xdr:cNvSpPr txBox="1"/>
      </xdr:nvSpPr>
      <xdr:spPr>
        <a:xfrm>
          <a:off x="601980" y="414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298</xdr:row>
      <xdr:rowOff>60960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BED609F8-A532-4627-A53F-C6F9789EE012}"/>
            </a:ext>
          </a:extLst>
        </xdr:cNvPr>
        <xdr:cNvSpPr txBox="1"/>
      </xdr:nvSpPr>
      <xdr:spPr>
        <a:xfrm>
          <a:off x="601980" y="414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295</xdr:row>
      <xdr:rowOff>60960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CE13160-632F-45C9-934F-D2153A9E3B1E}"/>
            </a:ext>
          </a:extLst>
        </xdr:cNvPr>
        <xdr:cNvSpPr txBox="1"/>
      </xdr:nvSpPr>
      <xdr:spPr>
        <a:xfrm>
          <a:off x="601980" y="410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295</xdr:row>
      <xdr:rowOff>60960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C1879EF-FB52-4B8D-828D-49B5189230FA}"/>
            </a:ext>
          </a:extLst>
        </xdr:cNvPr>
        <xdr:cNvSpPr txBox="1"/>
      </xdr:nvSpPr>
      <xdr:spPr>
        <a:xfrm>
          <a:off x="601980" y="410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305</xdr:row>
      <xdr:rowOff>60960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A6038866-0FF8-4B05-8978-F7EE0430A66A}"/>
            </a:ext>
          </a:extLst>
        </xdr:cNvPr>
        <xdr:cNvSpPr txBox="1"/>
      </xdr:nvSpPr>
      <xdr:spPr>
        <a:xfrm>
          <a:off x="601980" y="417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305</xdr:row>
      <xdr:rowOff>60960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827E81F-DC38-42FA-9D50-ED397F1E0E00}"/>
            </a:ext>
          </a:extLst>
        </xdr:cNvPr>
        <xdr:cNvSpPr txBox="1"/>
      </xdr:nvSpPr>
      <xdr:spPr>
        <a:xfrm>
          <a:off x="601980" y="417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305</xdr:row>
      <xdr:rowOff>60960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BA69B58C-3249-4071-95F0-F84421AC3139}"/>
            </a:ext>
          </a:extLst>
        </xdr:cNvPr>
        <xdr:cNvSpPr txBox="1"/>
      </xdr:nvSpPr>
      <xdr:spPr>
        <a:xfrm>
          <a:off x="601980" y="417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342</xdr:row>
      <xdr:rowOff>60960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34485509-E936-4384-9C4F-3803EE95B6F6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343</xdr:row>
      <xdr:rowOff>60960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D5052B0-5C2C-49D7-A7A0-D9DB7E5866D8}"/>
            </a:ext>
          </a:extLst>
        </xdr:cNvPr>
        <xdr:cNvSpPr txBox="1"/>
      </xdr:nvSpPr>
      <xdr:spPr>
        <a:xfrm>
          <a:off x="601980" y="436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342</xdr:row>
      <xdr:rowOff>60960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2D1269A3-BC5D-4186-8120-1E7C2404244E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343</xdr:row>
      <xdr:rowOff>60960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2B4E6FC-05E9-46B5-B092-872232A8D8BB}"/>
            </a:ext>
          </a:extLst>
        </xdr:cNvPr>
        <xdr:cNvSpPr txBox="1"/>
      </xdr:nvSpPr>
      <xdr:spPr>
        <a:xfrm>
          <a:off x="601980" y="436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976DA8A9-3CA2-44EE-81D2-484604B2DC48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356</xdr:row>
      <xdr:rowOff>60960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097043B-8D72-45EE-900B-31A02023AB24}"/>
            </a:ext>
          </a:extLst>
        </xdr:cNvPr>
        <xdr:cNvSpPr txBox="1"/>
      </xdr:nvSpPr>
      <xdr:spPr>
        <a:xfrm>
          <a:off x="601980" y="4559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357</xdr:row>
      <xdr:rowOff>60960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CF8FBA1D-FAC2-4F27-871D-0F80B6DCB333}"/>
            </a:ext>
          </a:extLst>
        </xdr:cNvPr>
        <xdr:cNvSpPr txBox="1"/>
      </xdr:nvSpPr>
      <xdr:spPr>
        <a:xfrm>
          <a:off x="601980" y="4575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6F6485B-0A3B-4D45-87EF-4DA890889DBF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356</xdr:row>
      <xdr:rowOff>60960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4962854-D375-4CCB-9FBF-BE73E656449F}"/>
            </a:ext>
          </a:extLst>
        </xdr:cNvPr>
        <xdr:cNvSpPr txBox="1"/>
      </xdr:nvSpPr>
      <xdr:spPr>
        <a:xfrm>
          <a:off x="601980" y="4559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357</xdr:row>
      <xdr:rowOff>60960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51B1A1E-F5E2-4394-939F-CDF92583706B}"/>
            </a:ext>
          </a:extLst>
        </xdr:cNvPr>
        <xdr:cNvSpPr txBox="1"/>
      </xdr:nvSpPr>
      <xdr:spPr>
        <a:xfrm>
          <a:off x="601980" y="4575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C622FD21-AB02-40A2-BD3D-135668A34D72}"/>
            </a:ext>
          </a:extLst>
        </xdr:cNvPr>
        <xdr:cNvSpPr txBox="1"/>
      </xdr:nvSpPr>
      <xdr:spPr>
        <a:xfrm>
          <a:off x="60198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590A4B28-FB25-4825-8608-D18512FED248}"/>
            </a:ext>
          </a:extLst>
        </xdr:cNvPr>
        <xdr:cNvSpPr txBox="1"/>
      </xdr:nvSpPr>
      <xdr:spPr>
        <a:xfrm>
          <a:off x="60198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D3F1A2B-8F12-41A8-BEF4-703B8232BDDF}"/>
            </a:ext>
          </a:extLst>
        </xdr:cNvPr>
        <xdr:cNvSpPr txBox="1"/>
      </xdr:nvSpPr>
      <xdr:spPr>
        <a:xfrm>
          <a:off x="60198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363</xdr:row>
      <xdr:rowOff>60960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B05ED085-7D9F-4244-8A70-0D804229B159}"/>
            </a:ext>
          </a:extLst>
        </xdr:cNvPr>
        <xdr:cNvSpPr txBox="1"/>
      </xdr:nvSpPr>
      <xdr:spPr>
        <a:xfrm>
          <a:off x="601980" y="474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363</xdr:row>
      <xdr:rowOff>60960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B9732CB1-7786-415F-9BFE-357DF2226103}"/>
            </a:ext>
          </a:extLst>
        </xdr:cNvPr>
        <xdr:cNvSpPr txBox="1"/>
      </xdr:nvSpPr>
      <xdr:spPr>
        <a:xfrm>
          <a:off x="601980" y="474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49BD395F-13BA-4DF2-BC19-D03E07998437}"/>
            </a:ext>
          </a:extLst>
        </xdr:cNvPr>
        <xdr:cNvSpPr txBox="1"/>
      </xdr:nvSpPr>
      <xdr:spPr>
        <a:xfrm>
          <a:off x="601980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355</xdr:row>
      <xdr:rowOff>60960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340687B3-3E40-44F0-8568-CEF381338C62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354</xdr:row>
      <xdr:rowOff>60960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EFCD16D-9351-43D5-AD43-64CF013F2D5C}"/>
            </a:ext>
          </a:extLst>
        </xdr:cNvPr>
        <xdr:cNvSpPr txBox="1"/>
      </xdr:nvSpPr>
      <xdr:spPr>
        <a:xfrm>
          <a:off x="601980" y="460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355</xdr:row>
      <xdr:rowOff>60960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D41BF56C-B994-4D27-90BE-2389E994183A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353</xdr:row>
      <xdr:rowOff>60960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65793071-1086-453E-A069-EEE9F837D523}"/>
            </a:ext>
          </a:extLst>
        </xdr:cNvPr>
        <xdr:cNvSpPr txBox="1"/>
      </xdr:nvSpPr>
      <xdr:spPr>
        <a:xfrm>
          <a:off x="601980" y="4590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353</xdr:row>
      <xdr:rowOff>60960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3B55B4A9-F12D-44B8-BC45-5368F9EA55C3}"/>
            </a:ext>
          </a:extLst>
        </xdr:cNvPr>
        <xdr:cNvSpPr txBox="1"/>
      </xdr:nvSpPr>
      <xdr:spPr>
        <a:xfrm>
          <a:off x="601980" y="4590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353</xdr:row>
      <xdr:rowOff>60960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82289563-3E8F-4295-9398-94BC4F14B4F3}"/>
            </a:ext>
          </a:extLst>
        </xdr:cNvPr>
        <xdr:cNvSpPr txBox="1"/>
      </xdr:nvSpPr>
      <xdr:spPr>
        <a:xfrm>
          <a:off x="601980" y="4590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61</xdr:row>
      <xdr:rowOff>60960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881E0A-B00B-4C1D-891B-BAFA5600AD7B}"/>
            </a:ext>
          </a:extLst>
        </xdr:cNvPr>
        <xdr:cNvSpPr txBox="1"/>
      </xdr:nvSpPr>
      <xdr:spPr>
        <a:xfrm>
          <a:off x="1018032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61</xdr:row>
      <xdr:rowOff>60960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A2FAFDD6-AE92-47ED-BC1A-A2CD6841512A}"/>
            </a:ext>
          </a:extLst>
        </xdr:cNvPr>
        <xdr:cNvSpPr txBox="1"/>
      </xdr:nvSpPr>
      <xdr:spPr>
        <a:xfrm>
          <a:off x="10507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314</xdr:row>
      <xdr:rowOff>60960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754C3693-FB66-465B-AF86-E31DDBD836E7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314</xdr:row>
      <xdr:rowOff>60960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9730B93A-41E0-4656-87D5-BC0AD84A87DE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307</xdr:row>
      <xdr:rowOff>60960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1B2B5B3A-33BF-4760-A29F-879A2BD131E5}"/>
            </a:ext>
          </a:extLst>
        </xdr:cNvPr>
        <xdr:cNvSpPr txBox="1"/>
      </xdr:nvSpPr>
      <xdr:spPr>
        <a:xfrm>
          <a:off x="601980" y="4239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308</xdr:row>
      <xdr:rowOff>60960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7FD65F5D-70E2-4B86-A945-C97F8372094B}"/>
            </a:ext>
          </a:extLst>
        </xdr:cNvPr>
        <xdr:cNvSpPr txBox="1"/>
      </xdr:nvSpPr>
      <xdr:spPr>
        <a:xfrm>
          <a:off x="601980" y="4255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E6C9FE9D-9DD2-409D-A7AB-C70666A2F5BE}"/>
            </a:ext>
          </a:extLst>
        </xdr:cNvPr>
        <xdr:cNvSpPr txBox="1"/>
      </xdr:nvSpPr>
      <xdr:spPr>
        <a:xfrm>
          <a:off x="601980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3F58A1DC-3FEC-4839-BDF0-CDF61ACA21AA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668CF1B-57BB-46C9-95D1-D9DFDC9C459D}"/>
            </a:ext>
          </a:extLst>
        </xdr:cNvPr>
        <xdr:cNvSpPr txBox="1"/>
      </xdr:nvSpPr>
      <xdr:spPr>
        <a:xfrm>
          <a:off x="601980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CA602050-2B27-42B4-8DF4-744CF85C6DA8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382</xdr:row>
      <xdr:rowOff>60960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C674107C-8285-4F17-8D2E-06E197F43704}"/>
            </a:ext>
          </a:extLst>
        </xdr:cNvPr>
        <xdr:cNvSpPr txBox="1"/>
      </xdr:nvSpPr>
      <xdr:spPr>
        <a:xfrm>
          <a:off x="601980" y="5138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384</xdr:row>
      <xdr:rowOff>60960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612B245C-ADAA-4AA1-8413-58596D4E9EEE}"/>
            </a:ext>
          </a:extLst>
        </xdr:cNvPr>
        <xdr:cNvSpPr txBox="1"/>
      </xdr:nvSpPr>
      <xdr:spPr>
        <a:xfrm>
          <a:off x="601980" y="5169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385</xdr:row>
      <xdr:rowOff>60960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EA8FB3C0-6597-4037-83DB-53C4AF13637A}"/>
            </a:ext>
          </a:extLst>
        </xdr:cNvPr>
        <xdr:cNvSpPr txBox="1"/>
      </xdr:nvSpPr>
      <xdr:spPr>
        <a:xfrm>
          <a:off x="601980" y="518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384</xdr:row>
      <xdr:rowOff>60960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D54AEFF7-1E23-42CE-90C2-64F548FB525C}"/>
            </a:ext>
          </a:extLst>
        </xdr:cNvPr>
        <xdr:cNvSpPr txBox="1"/>
      </xdr:nvSpPr>
      <xdr:spPr>
        <a:xfrm>
          <a:off x="601980" y="5169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385</xdr:row>
      <xdr:rowOff>60960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3479290-EDF2-412A-9F39-9AEAAE43E1F2}"/>
            </a:ext>
          </a:extLst>
        </xdr:cNvPr>
        <xdr:cNvSpPr txBox="1"/>
      </xdr:nvSpPr>
      <xdr:spPr>
        <a:xfrm>
          <a:off x="601980" y="518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4B44C7CB-BD97-469A-9639-4A5AF211925E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373</xdr:row>
      <xdr:rowOff>60960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383FAA36-4B15-44C3-9E5E-E3B503D912DA}"/>
            </a:ext>
          </a:extLst>
        </xdr:cNvPr>
        <xdr:cNvSpPr txBox="1"/>
      </xdr:nvSpPr>
      <xdr:spPr>
        <a:xfrm>
          <a:off x="601980" y="500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374</xdr:row>
      <xdr:rowOff>60960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15C1CA67-81CA-422A-B125-FD9B3571C555}"/>
            </a:ext>
          </a:extLst>
        </xdr:cNvPr>
        <xdr:cNvSpPr txBox="1"/>
      </xdr:nvSpPr>
      <xdr:spPr>
        <a:xfrm>
          <a:off x="601980" y="5017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46A85654-D838-448F-B3AC-5C3B78C48D5C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373</xdr:row>
      <xdr:rowOff>60960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9A723546-DF10-43D6-9961-5D5D662D5452}"/>
            </a:ext>
          </a:extLst>
        </xdr:cNvPr>
        <xdr:cNvSpPr txBox="1"/>
      </xdr:nvSpPr>
      <xdr:spPr>
        <a:xfrm>
          <a:off x="601980" y="500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380</xdr:row>
      <xdr:rowOff>60960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A812B6C-6840-440F-8443-53B4E14CB11E}"/>
            </a:ext>
          </a:extLst>
        </xdr:cNvPr>
        <xdr:cNvSpPr txBox="1"/>
      </xdr:nvSpPr>
      <xdr:spPr>
        <a:xfrm>
          <a:off x="601980" y="5108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380</xdr:row>
      <xdr:rowOff>60960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DAE39EE5-7EBD-4C39-8F4E-0794A83C2E5A}"/>
            </a:ext>
          </a:extLst>
        </xdr:cNvPr>
        <xdr:cNvSpPr txBox="1"/>
      </xdr:nvSpPr>
      <xdr:spPr>
        <a:xfrm>
          <a:off x="601980" y="5108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AEEB2AF-6089-48F5-8CED-50DE07322160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372</xdr:row>
      <xdr:rowOff>60960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125C053-AEA6-4013-AEB9-622D07DE35D4}"/>
            </a:ext>
          </a:extLst>
        </xdr:cNvPr>
        <xdr:cNvSpPr txBox="1"/>
      </xdr:nvSpPr>
      <xdr:spPr>
        <a:xfrm>
          <a:off x="601980" y="498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371</xdr:row>
      <xdr:rowOff>60960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081277C-2331-4367-8DAA-0327B3CFAA26}"/>
            </a:ext>
          </a:extLst>
        </xdr:cNvPr>
        <xdr:cNvSpPr txBox="1"/>
      </xdr:nvSpPr>
      <xdr:spPr>
        <a:xfrm>
          <a:off x="601980" y="497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372</xdr:row>
      <xdr:rowOff>60960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7F7A5ED-24A9-43AE-95A3-4F9B43D7BBC9}"/>
            </a:ext>
          </a:extLst>
        </xdr:cNvPr>
        <xdr:cNvSpPr txBox="1"/>
      </xdr:nvSpPr>
      <xdr:spPr>
        <a:xfrm>
          <a:off x="601980" y="498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AE12E4D2-8F59-4042-ABA8-1560741D7364}"/>
            </a:ext>
          </a:extLst>
        </xdr:cNvPr>
        <xdr:cNvSpPr txBox="1"/>
      </xdr:nvSpPr>
      <xdr:spPr>
        <a:xfrm>
          <a:off x="601980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21027D74-A89C-44F1-9029-84C39EDF262C}"/>
            </a:ext>
          </a:extLst>
        </xdr:cNvPr>
        <xdr:cNvSpPr txBox="1"/>
      </xdr:nvSpPr>
      <xdr:spPr>
        <a:xfrm>
          <a:off x="601980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42785B4A-329C-49CA-8168-EEADAD8DF709}"/>
            </a:ext>
          </a:extLst>
        </xdr:cNvPr>
        <xdr:cNvSpPr txBox="1"/>
      </xdr:nvSpPr>
      <xdr:spPr>
        <a:xfrm>
          <a:off x="601980" y="495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67</xdr:row>
      <xdr:rowOff>60960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660CD6-E144-40BB-A1C7-DB49A98F4470}"/>
            </a:ext>
          </a:extLst>
        </xdr:cNvPr>
        <xdr:cNvSpPr txBox="1"/>
      </xdr:nvSpPr>
      <xdr:spPr>
        <a:xfrm>
          <a:off x="10507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2A9DC382-F439-474D-ADF0-5C3AA976AFCE}"/>
            </a:ext>
          </a:extLst>
        </xdr:cNvPr>
        <xdr:cNvSpPr txBox="1"/>
      </xdr:nvSpPr>
      <xdr:spPr>
        <a:xfrm>
          <a:off x="1018032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6B141E8C-0648-4C11-B9DE-266E2E3B74C3}"/>
            </a:ext>
          </a:extLst>
        </xdr:cNvPr>
        <xdr:cNvSpPr txBox="1"/>
      </xdr:nvSpPr>
      <xdr:spPr>
        <a:xfrm>
          <a:off x="1018032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68</xdr:row>
      <xdr:rowOff>60960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0B783A7-859D-40F3-AB64-05AAEC8C4948}"/>
            </a:ext>
          </a:extLst>
        </xdr:cNvPr>
        <xdr:cNvSpPr txBox="1"/>
      </xdr:nvSpPr>
      <xdr:spPr>
        <a:xfrm>
          <a:off x="10507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69</xdr:row>
      <xdr:rowOff>60960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910897D-0B14-4C48-9FCF-D9C4E848846E}"/>
            </a:ext>
          </a:extLst>
        </xdr:cNvPr>
        <xdr:cNvSpPr txBox="1"/>
      </xdr:nvSpPr>
      <xdr:spPr>
        <a:xfrm>
          <a:off x="821436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7913BA7A-AB0D-4C8F-B40D-19A616733639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5FBA6CA9-8748-4319-AE8E-78F2CE6125C6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69B9192-D44E-4C49-988F-EBFE4A5164A5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6E388392-F209-4E3D-B67E-943044CB9B6A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29D4B72B-3BBA-4DDB-AC8B-8F9C73B46340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69</xdr:row>
      <xdr:rowOff>60960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F7D0CBFD-AFA2-432E-9F88-02EDDFB6AE29}"/>
            </a:ext>
          </a:extLst>
        </xdr:cNvPr>
        <xdr:cNvSpPr txBox="1"/>
      </xdr:nvSpPr>
      <xdr:spPr>
        <a:xfrm>
          <a:off x="10507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254</xdr:row>
      <xdr:rowOff>60960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A056B5C-7E91-47AF-AF35-ABC6565F2C5E}"/>
            </a:ext>
          </a:extLst>
        </xdr:cNvPr>
        <xdr:cNvSpPr txBox="1"/>
      </xdr:nvSpPr>
      <xdr:spPr>
        <a:xfrm>
          <a:off x="332232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283</xdr:row>
      <xdr:rowOff>60960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9CB34875-90FA-481B-9F87-63DBFA4202F9}"/>
            </a:ext>
          </a:extLst>
        </xdr:cNvPr>
        <xdr:cNvSpPr txBox="1"/>
      </xdr:nvSpPr>
      <xdr:spPr>
        <a:xfrm>
          <a:off x="801624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283</xdr:row>
      <xdr:rowOff>60960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2176B49B-A561-4B51-A153-671C0D503987}"/>
            </a:ext>
          </a:extLst>
        </xdr:cNvPr>
        <xdr:cNvSpPr txBox="1"/>
      </xdr:nvSpPr>
      <xdr:spPr>
        <a:xfrm>
          <a:off x="1030986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282</xdr:row>
      <xdr:rowOff>60960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4CE3122B-741A-48DA-94B9-493515BD4AD7}"/>
            </a:ext>
          </a:extLst>
        </xdr:cNvPr>
        <xdr:cNvSpPr txBox="1"/>
      </xdr:nvSpPr>
      <xdr:spPr>
        <a:xfrm>
          <a:off x="801624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282</xdr:row>
      <xdr:rowOff>60960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4E5819C-1658-4223-A3AB-9EF31D5F7F08}"/>
            </a:ext>
          </a:extLst>
        </xdr:cNvPr>
        <xdr:cNvSpPr txBox="1"/>
      </xdr:nvSpPr>
      <xdr:spPr>
        <a:xfrm>
          <a:off x="358902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283</xdr:row>
      <xdr:rowOff>60960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DBC7778-F205-47CA-8ED1-DA0FBB705409}"/>
            </a:ext>
          </a:extLst>
        </xdr:cNvPr>
        <xdr:cNvSpPr txBox="1"/>
      </xdr:nvSpPr>
      <xdr:spPr>
        <a:xfrm>
          <a:off x="358902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282</xdr:row>
      <xdr:rowOff>60960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9B155004-9DDD-450D-99EE-32B1C75BBDA2}"/>
            </a:ext>
          </a:extLst>
        </xdr:cNvPr>
        <xdr:cNvSpPr txBox="1"/>
      </xdr:nvSpPr>
      <xdr:spPr>
        <a:xfrm>
          <a:off x="1030986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1B685E8-F2DA-43D2-9EEA-FBECB194CB24}"/>
            </a:ext>
          </a:extLst>
        </xdr:cNvPr>
        <xdr:cNvSpPr txBox="1"/>
      </xdr:nvSpPr>
      <xdr:spPr>
        <a:xfrm>
          <a:off x="601980" y="463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3A15E9F-BBF1-4DB4-BFE1-9DA757A2AF27}"/>
            </a:ext>
          </a:extLst>
        </xdr:cNvPr>
        <xdr:cNvSpPr txBox="1"/>
      </xdr:nvSpPr>
      <xdr:spPr>
        <a:xfrm>
          <a:off x="601980" y="463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332</xdr:row>
      <xdr:rowOff>60960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D849900E-F8B8-4B52-9E07-791DF352DF0F}"/>
            </a:ext>
          </a:extLst>
        </xdr:cNvPr>
        <xdr:cNvSpPr txBox="1"/>
      </xdr:nvSpPr>
      <xdr:spPr>
        <a:xfrm>
          <a:off x="601980" y="463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341</xdr:row>
      <xdr:rowOff>60960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26AD1FCC-4F12-449F-B1B7-324C007D99FE}"/>
            </a:ext>
          </a:extLst>
        </xdr:cNvPr>
        <xdr:cNvSpPr txBox="1"/>
      </xdr:nvSpPr>
      <xdr:spPr>
        <a:xfrm>
          <a:off x="601980" y="477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341</xdr:row>
      <xdr:rowOff>60960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87874CE2-1FCA-465D-8306-36110746D387}"/>
            </a:ext>
          </a:extLst>
        </xdr:cNvPr>
        <xdr:cNvSpPr txBox="1"/>
      </xdr:nvSpPr>
      <xdr:spPr>
        <a:xfrm>
          <a:off x="601980" y="477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334</xdr:row>
      <xdr:rowOff>60960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E1ADE413-3252-4124-BE4A-00159B96799E}"/>
            </a:ext>
          </a:extLst>
        </xdr:cNvPr>
        <xdr:cNvSpPr txBox="1"/>
      </xdr:nvSpPr>
      <xdr:spPr>
        <a:xfrm>
          <a:off x="601980" y="466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335</xdr:row>
      <xdr:rowOff>60960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16E75B13-98C4-454F-88B7-D3D8D5ADE7AA}"/>
            </a:ext>
          </a:extLst>
        </xdr:cNvPr>
        <xdr:cNvSpPr txBox="1"/>
      </xdr:nvSpPr>
      <xdr:spPr>
        <a:xfrm>
          <a:off x="601980" y="468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601980</xdr:colOff>
      <xdr:row>259</xdr:row>
      <xdr:rowOff>60960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FC2F831-7478-4873-98F1-0D1E9069B9FF}"/>
            </a:ext>
          </a:extLst>
        </xdr:cNvPr>
        <xdr:cNvSpPr txBox="1"/>
      </xdr:nvSpPr>
      <xdr:spPr>
        <a:xfrm>
          <a:off x="419100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601980</xdr:colOff>
      <xdr:row>262</xdr:row>
      <xdr:rowOff>60960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4051B44-AF9D-4D94-ACA8-6F9CEE3D18EB}"/>
            </a:ext>
          </a:extLst>
        </xdr:cNvPr>
        <xdr:cNvSpPr txBox="1"/>
      </xdr:nvSpPr>
      <xdr:spPr>
        <a:xfrm>
          <a:off x="3139440" y="3965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264</xdr:row>
      <xdr:rowOff>60960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A9EADDB-33B6-496A-8C19-042E863BFF9F}"/>
            </a:ext>
          </a:extLst>
        </xdr:cNvPr>
        <xdr:cNvSpPr txBox="1"/>
      </xdr:nvSpPr>
      <xdr:spPr>
        <a:xfrm>
          <a:off x="345186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</xdr:col>
      <xdr:colOff>0</xdr:colOff>
      <xdr:row>264</xdr:row>
      <xdr:rowOff>60960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F8084642-BC91-4CE1-95AF-41124D6E88E1}"/>
            </a:ext>
          </a:extLst>
        </xdr:cNvPr>
        <xdr:cNvSpPr txBox="1"/>
      </xdr:nvSpPr>
      <xdr:spPr>
        <a:xfrm>
          <a:off x="358902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254</xdr:row>
      <xdr:rowOff>60960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A586539-44E6-4591-8067-2BF0F62A33B4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255</xdr:row>
      <xdr:rowOff>60960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72939F91-E685-487B-A8A3-BBC2CC0BBCC9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256</xdr:row>
      <xdr:rowOff>60960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6C5AB3A-EA17-4C4B-AC9D-A788B9C3396B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257</xdr:row>
      <xdr:rowOff>60960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D2CE77A-6BF5-46CD-A455-49B86ED2D9BC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258</xdr:row>
      <xdr:rowOff>60960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B220964B-D689-4307-AD77-91DF7268A07C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259</xdr:row>
      <xdr:rowOff>60960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4F3938DD-B9B5-4FF9-82FB-D997439E58AD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260</xdr:row>
      <xdr:rowOff>60960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84B3CD5F-EFB1-4542-AED8-B8EB7C862E13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261</xdr:row>
      <xdr:rowOff>60960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8F1B257-A9BA-41D4-BF5E-A0ECA5F697C9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262</xdr:row>
      <xdr:rowOff>60960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F32BB0B-7E4A-4A09-9588-B7FF19725798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263</xdr:row>
      <xdr:rowOff>60960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B630E760-D339-4C7B-A760-83535A93D9B8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264</xdr:row>
      <xdr:rowOff>60960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D912BCAB-B5EE-4835-8A9D-5392C1C63B9B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265</xdr:row>
      <xdr:rowOff>60960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2D82901-03C1-44F8-AB3A-A497F92DFBF1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266</xdr:row>
      <xdr:rowOff>60960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DCAE188A-91CB-4535-AB36-4C3F3776AA4F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267</xdr:row>
      <xdr:rowOff>60960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3F5F3A6-FDE6-4A67-A737-57A18734861E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268</xdr:row>
      <xdr:rowOff>60960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B4DFD89-46B6-430C-A1CC-89512FFA4815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269</xdr:row>
      <xdr:rowOff>60960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44E835C-BD88-4D3A-B1F5-163502F2DADD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270</xdr:row>
      <xdr:rowOff>60960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DBB4943-F60D-4878-BE87-EC6E2C73F0AF}"/>
            </a:ext>
          </a:extLst>
        </xdr:cNvPr>
        <xdr:cNvSpPr txBox="1"/>
      </xdr:nvSpPr>
      <xdr:spPr>
        <a:xfrm>
          <a:off x="345186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0</xdr:colOff>
      <xdr:row>0</xdr:row>
      <xdr:rowOff>0</xdr:rowOff>
    </xdr:from>
    <xdr:to>
      <xdr:col>65</xdr:col>
      <xdr:colOff>304800</xdr:colOff>
      <xdr:row>1</xdr:row>
      <xdr:rowOff>30480</xdr:rowOff>
    </xdr:to>
    <xdr:sp macro="" textlink="">
      <xdr:nvSpPr>
        <xdr:cNvPr id="2" name="AutoShape 1" descr="Image result for flags of the home nations">
          <a:extLst>
            <a:ext uri="{FF2B5EF4-FFF2-40B4-BE49-F238E27FC236}">
              <a16:creationId xmlns:a16="http://schemas.microsoft.com/office/drawing/2014/main" id="{DC8B9F2C-2504-49AA-B880-499AFBF2D8D9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6</xdr:row>
      <xdr:rowOff>60960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058125-316D-4DF2-B736-97EC0354DE78}"/>
            </a:ext>
          </a:extLst>
        </xdr:cNvPr>
        <xdr:cNvSpPr txBox="1"/>
      </xdr:nvSpPr>
      <xdr:spPr>
        <a:xfrm>
          <a:off x="332232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6</xdr:row>
      <xdr:rowOff>60960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E91196D-CC44-4E20-9E87-D93BF4F883CE}"/>
            </a:ext>
          </a:extLst>
        </xdr:cNvPr>
        <xdr:cNvSpPr txBox="1"/>
      </xdr:nvSpPr>
      <xdr:spPr>
        <a:xfrm>
          <a:off x="1756410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6</xdr:row>
      <xdr:rowOff>60960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2DEA653-47FB-401D-A45A-C3D3FC678129}"/>
            </a:ext>
          </a:extLst>
        </xdr:cNvPr>
        <xdr:cNvSpPr txBox="1"/>
      </xdr:nvSpPr>
      <xdr:spPr>
        <a:xfrm>
          <a:off x="2087880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AA80866-CC27-446C-AD6C-DA6DE9978E75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444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FB4B97-171E-486B-B93D-193A9F8E7F87}"/>
            </a:ext>
          </a:extLst>
        </xdr:cNvPr>
        <xdr:cNvSpPr txBox="1"/>
      </xdr:nvSpPr>
      <xdr:spPr>
        <a:xfrm>
          <a:off x="208788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6</xdr:row>
      <xdr:rowOff>60960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F343365-74A1-49D3-B7F1-890452CC926A}"/>
            </a:ext>
          </a:extLst>
        </xdr:cNvPr>
        <xdr:cNvSpPr txBox="1"/>
      </xdr:nvSpPr>
      <xdr:spPr>
        <a:xfrm>
          <a:off x="2436114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6</xdr:row>
      <xdr:rowOff>60960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33EC389-19FD-4E0E-B80E-CA32C7FEE5D0}"/>
            </a:ext>
          </a:extLst>
        </xdr:cNvPr>
        <xdr:cNvSpPr txBox="1"/>
      </xdr:nvSpPr>
      <xdr:spPr>
        <a:xfrm>
          <a:off x="27683460" y="10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486EE9C-98AD-43F6-A9A7-08C49E95AD8A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5</xdr:row>
      <xdr:rowOff>60960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36FAFB7-4E8B-4D88-BD85-5623BD79013B}"/>
            </a:ext>
          </a:extLst>
        </xdr:cNvPr>
        <xdr:cNvSpPr txBox="1"/>
      </xdr:nvSpPr>
      <xdr:spPr>
        <a:xfrm>
          <a:off x="3322320" y="9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E435E49-B723-4F1F-B2FC-FA77C62E5E72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483404B-253F-4346-B115-5DF84E42F6C1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EBFEE5-B907-470D-8F2F-69709E97B4F6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86BF741-593C-408A-95F3-28B26A69BF48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DEE215B-F297-4680-86AC-4B715D155D1E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F1B811F-6210-4C9E-9529-3219387058EF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8BA722A-259E-492B-887C-6F2B2992AEF4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9984625-F142-4BE4-B493-535A0B84C66A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2</xdr:row>
      <xdr:rowOff>60960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2D7CE12-886B-4DB4-9FA4-427FA4C5DC2E}"/>
            </a:ext>
          </a:extLst>
        </xdr:cNvPr>
        <xdr:cNvSpPr txBox="1"/>
      </xdr:nvSpPr>
      <xdr:spPr>
        <a:xfrm>
          <a:off x="27683460" y="48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50E2A91-79A8-4240-83DD-20D8C44884BA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567F65B-7375-4DA4-AB11-6A20E2551B31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444</xdr:row>
      <xdr:rowOff>0</xdr:rowOff>
    </xdr:from>
    <xdr:ext cx="304800" cy="304800"/>
    <xdr:sp macro="" textlink="">
      <xdr:nvSpPr>
        <xdr:cNvPr id="24" name="AutoShape 1" descr="Image result for flags of the home nations">
          <a:extLst>
            <a:ext uri="{FF2B5EF4-FFF2-40B4-BE49-F238E27FC236}">
              <a16:creationId xmlns:a16="http://schemas.microsoft.com/office/drawing/2014/main" id="{E3435256-8E36-4D5C-BC6D-A9C5959BE327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4927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559803F-6C33-4AD9-ABC4-05E3EE71A1A2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C32BDF59-A2D2-4578-95CD-E7087BBB3CE5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444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A6B46F8-9153-438A-8BE2-233E115CA191}"/>
            </a:ext>
          </a:extLst>
        </xdr:cNvPr>
        <xdr:cNvSpPr txBox="1"/>
      </xdr:nvSpPr>
      <xdr:spPr>
        <a:xfrm>
          <a:off x="175641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444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769091B-5797-43B1-BB33-23FB269FCED2}"/>
            </a:ext>
          </a:extLst>
        </xdr:cNvPr>
        <xdr:cNvSpPr txBox="1"/>
      </xdr:nvSpPr>
      <xdr:spPr>
        <a:xfrm>
          <a:off x="208788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9A3F3A2-D6B7-41DE-855B-7A98666B350A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444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1712324-7A5C-4C8E-8492-8106B05C33C8}"/>
            </a:ext>
          </a:extLst>
        </xdr:cNvPr>
        <xdr:cNvSpPr txBox="1"/>
      </xdr:nvSpPr>
      <xdr:spPr>
        <a:xfrm>
          <a:off x="208788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444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795FA03-54A6-4C13-A486-630274BF78AD}"/>
            </a:ext>
          </a:extLst>
        </xdr:cNvPr>
        <xdr:cNvSpPr txBox="1"/>
      </xdr:nvSpPr>
      <xdr:spPr>
        <a:xfrm>
          <a:off x="243611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5143588-AC75-4754-B5E3-FC7C6B2E1A5C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A2E5E42-7C12-4B9E-970A-A6FCD5E255C3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93186BB-6EC6-4145-945B-9CFBE2B94EF9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9B8AECD-AFE5-45B8-80A3-F7A074C81E6E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42AFAFC-0340-41AC-817B-3AB5A448BB27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A6E83BC3-099E-4AE3-9975-01DF2B495C9E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444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BBCD41E1-F6BB-4E7F-9F72-1D49F62D61B0}"/>
            </a:ext>
          </a:extLst>
        </xdr:cNvPr>
        <xdr:cNvSpPr txBox="1"/>
      </xdr:nvSpPr>
      <xdr:spPr>
        <a:xfrm>
          <a:off x="332232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333171C-E216-4F3E-8A1F-AE165FA73752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580FFCD1-619E-4B14-8A4B-6C2342A6AC40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8AFB0B9-697C-4B8D-803D-3B2D9E2E2AF2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3C484F3-EE27-405A-AD8E-2C8456968C12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C9AE1A-1E65-4BDD-939B-A27DE739792C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7257803-0AC1-4EB0-8F5E-A3AA32E507EE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B5262DE-AB14-47F1-9009-4ADF603453A4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81857B1-037A-4609-B808-697298783131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F949C-A328-47AD-9474-6B126481F9D1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5CFA1F3-2EEB-49B4-8CF3-67E4C22B9CCC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5F56792-33A8-4F37-9C12-282E6E957D3C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8DF113A-2CB7-48A1-AB46-7BB4777E47CB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8ED44E-8CDC-4BC6-A257-BA7634C7EF42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A87486C3-9A83-4F7B-AB0A-23A31B357A51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5F463E8-A28D-43C6-A2A9-04878D4206F5}"/>
            </a:ext>
          </a:extLst>
        </xdr:cNvPr>
        <xdr:cNvSpPr txBox="1"/>
      </xdr:nvSpPr>
      <xdr:spPr>
        <a:xfrm>
          <a:off x="6019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61BB6DD4-EA89-493A-A05A-3BEEE44974B1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BC82156-B3C3-4484-90AA-B7BDE492EDFA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444</xdr:row>
      <xdr:rowOff>0</xdr:rowOff>
    </xdr:from>
    <xdr:ext cx="304800" cy="304800"/>
    <xdr:sp macro="" textlink="">
      <xdr:nvSpPr>
        <xdr:cNvPr id="56" name="AutoShape 1" descr="Image result for flags of the home nations">
          <a:extLst>
            <a:ext uri="{FF2B5EF4-FFF2-40B4-BE49-F238E27FC236}">
              <a16:creationId xmlns:a16="http://schemas.microsoft.com/office/drawing/2014/main" id="{747DA3FA-066F-4646-9DA4-EE7100F158D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4927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54584B33-6789-4FD1-90D9-7B9D5517DDC4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A4C47A5-3ECD-4036-A0FA-4807D0E10AEA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444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283426D-CFBA-42E1-A4E5-466C27047139}"/>
            </a:ext>
          </a:extLst>
        </xdr:cNvPr>
        <xdr:cNvSpPr txBox="1"/>
      </xdr:nvSpPr>
      <xdr:spPr>
        <a:xfrm>
          <a:off x="175641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444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341B80B-F7C4-40CD-8F38-5D699C767E01}"/>
            </a:ext>
          </a:extLst>
        </xdr:cNvPr>
        <xdr:cNvSpPr txBox="1"/>
      </xdr:nvSpPr>
      <xdr:spPr>
        <a:xfrm>
          <a:off x="208788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A2709DEA-EDCA-4BC5-9B94-C4714205A09A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444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D9CD3DD-3E93-4F35-9DDC-F7FAE5EB9071}"/>
            </a:ext>
          </a:extLst>
        </xdr:cNvPr>
        <xdr:cNvSpPr txBox="1"/>
      </xdr:nvSpPr>
      <xdr:spPr>
        <a:xfrm>
          <a:off x="2087880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444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5932EDF9-79D8-4A8C-A913-FC70AC10A75F}"/>
            </a:ext>
          </a:extLst>
        </xdr:cNvPr>
        <xdr:cNvSpPr txBox="1"/>
      </xdr:nvSpPr>
      <xdr:spPr>
        <a:xfrm>
          <a:off x="243611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6026AA8-0203-4603-8CD3-2005331867A1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8C93F89-EA7D-4671-B9A5-FF5BFA54CDD3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A05D204B-832E-48C2-A71C-A31BBA0EAFE4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A11D7868-CC31-4580-9C8C-8E95D4E606DF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819A50-CB84-4A13-8C9B-1F1F570C840A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B81870E-351E-4EF8-B4D2-8D402C7C4DEE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444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B087E3-EDE1-45D7-B533-0FB8C017129F}"/>
            </a:ext>
          </a:extLst>
        </xdr:cNvPr>
        <xdr:cNvSpPr txBox="1"/>
      </xdr:nvSpPr>
      <xdr:spPr>
        <a:xfrm>
          <a:off x="345948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F57765B-0024-403E-A0ED-85EA7D5A3AC5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B8A1B65A-9A03-4877-8D2C-46D548DECBD0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D491279D-6852-4763-B428-8884F2160D1F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F43BBB4-9BB5-47EF-B66E-32FD3FA22B9A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83017A9F-E124-4B57-A456-B914A91E3B18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98BB00B-E118-4053-9276-772117ADD33C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66B5F89B-127A-47CE-A019-54F62A068F40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61A29A45-D26F-48BF-AD4C-B92A727C516A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207F659-A005-4BC5-8102-0443D821E057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3A615DE-4845-4C38-8F30-E6A091B8C46C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FC3E9D0-77D9-4C5C-A16E-55AD0455C648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76617650-9254-4EF6-8342-4694AFAE8589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F343E2-2E1D-439D-82E3-DF8A81B9D6A9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CBE2FDF-A5CB-4E36-BE3C-69FFCC6D63B9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546EBB46-B95B-4A9D-B994-6AC108D665D6}"/>
            </a:ext>
          </a:extLst>
        </xdr:cNvPr>
        <xdr:cNvSpPr txBox="1"/>
      </xdr:nvSpPr>
      <xdr:spPr>
        <a:xfrm>
          <a:off x="165354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EB139C1D-085A-4055-95B1-C2CFD4E46C66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444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D09A88BB-F6FB-402B-9BB0-8778F0C1F4D7}"/>
            </a:ext>
          </a:extLst>
        </xdr:cNvPr>
        <xdr:cNvSpPr txBox="1"/>
      </xdr:nvSpPr>
      <xdr:spPr>
        <a:xfrm>
          <a:off x="276834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33FD7EF-A869-4458-9647-A9A11A6520C0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444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692AC9F-20B8-4F99-85B3-A04E4CC7F3C4}"/>
            </a:ext>
          </a:extLst>
        </xdr:cNvPr>
        <xdr:cNvSpPr txBox="1"/>
      </xdr:nvSpPr>
      <xdr:spPr>
        <a:xfrm>
          <a:off x="14043660" y="44927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10</xdr:row>
      <xdr:rowOff>0</xdr:rowOff>
    </xdr:from>
    <xdr:ext cx="304800" cy="304800"/>
    <xdr:sp macro="" textlink="">
      <xdr:nvSpPr>
        <xdr:cNvPr id="90" name="AutoShape 1" descr="Image result for flags of the home nations">
          <a:extLst>
            <a:ext uri="{FF2B5EF4-FFF2-40B4-BE49-F238E27FC236}">
              <a16:creationId xmlns:a16="http://schemas.microsoft.com/office/drawing/2014/main" id="{40CF9DB4-3B1E-4A63-8503-320E71B8D62F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164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60960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27D9A10D-4CFD-4785-9F34-FF48BCC1CE53}"/>
            </a:ext>
          </a:extLst>
        </xdr:cNvPr>
        <xdr:cNvSpPr txBox="1"/>
      </xdr:nvSpPr>
      <xdr:spPr>
        <a:xfrm>
          <a:off x="332232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16</xdr:row>
      <xdr:rowOff>60960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179CD46C-5E07-404B-A50D-85A21CE6EA76}"/>
            </a:ext>
          </a:extLst>
        </xdr:cNvPr>
        <xdr:cNvSpPr txBox="1"/>
      </xdr:nvSpPr>
      <xdr:spPr>
        <a:xfrm>
          <a:off x="1404366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16</xdr:row>
      <xdr:rowOff>60960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3E0AAF63-D35C-422C-B9D4-083058B52283}"/>
            </a:ext>
          </a:extLst>
        </xdr:cNvPr>
        <xdr:cNvSpPr txBox="1"/>
      </xdr:nvSpPr>
      <xdr:spPr>
        <a:xfrm>
          <a:off x="1756410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16</xdr:row>
      <xdr:rowOff>60960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CF49180C-26E3-4D42-A287-BC55DE0E90DF}"/>
            </a:ext>
          </a:extLst>
        </xdr:cNvPr>
        <xdr:cNvSpPr txBox="1"/>
      </xdr:nvSpPr>
      <xdr:spPr>
        <a:xfrm>
          <a:off x="2087880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16</xdr:row>
      <xdr:rowOff>60960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3B54735-02B1-40C4-8FE6-80C3092DF08E}"/>
            </a:ext>
          </a:extLst>
        </xdr:cNvPr>
        <xdr:cNvSpPr txBox="1"/>
      </xdr:nvSpPr>
      <xdr:spPr>
        <a:xfrm>
          <a:off x="2436114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16</xdr:row>
      <xdr:rowOff>60960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AC49565-9BFF-4CA1-BCD3-2EE926FCEC74}"/>
            </a:ext>
          </a:extLst>
        </xdr:cNvPr>
        <xdr:cNvSpPr txBox="1"/>
      </xdr:nvSpPr>
      <xdr:spPr>
        <a:xfrm>
          <a:off x="2768346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</xdr:row>
      <xdr:rowOff>60960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6020607-95ED-4924-9AE6-956542472F4F}"/>
            </a:ext>
          </a:extLst>
        </xdr:cNvPr>
        <xdr:cNvSpPr txBox="1"/>
      </xdr:nvSpPr>
      <xdr:spPr>
        <a:xfrm>
          <a:off x="601980" y="216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15</xdr:row>
      <xdr:rowOff>60960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8089BB8A-3D02-4695-8439-B331ABE8AEB3}"/>
            </a:ext>
          </a:extLst>
        </xdr:cNvPr>
        <xdr:cNvSpPr txBox="1"/>
      </xdr:nvSpPr>
      <xdr:spPr>
        <a:xfrm>
          <a:off x="332232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12</xdr:row>
      <xdr:rowOff>60960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2B75A1AC-F828-4BAB-92F9-B7002B2BE32D}"/>
            </a:ext>
          </a:extLst>
        </xdr:cNvPr>
        <xdr:cNvSpPr txBox="1"/>
      </xdr:nvSpPr>
      <xdr:spPr>
        <a:xfrm>
          <a:off x="27683460" y="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</xdr:row>
      <xdr:rowOff>60960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95ECED6-0237-4D30-954D-B3D9A4DFA492}"/>
            </a:ext>
          </a:extLst>
        </xdr:cNvPr>
        <xdr:cNvSpPr txBox="1"/>
      </xdr:nvSpPr>
      <xdr:spPr>
        <a:xfrm>
          <a:off x="60198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30</xdr:row>
      <xdr:rowOff>0</xdr:rowOff>
    </xdr:from>
    <xdr:ext cx="304800" cy="304800"/>
    <xdr:sp macro="" textlink="">
      <xdr:nvSpPr>
        <xdr:cNvPr id="102" name="AutoShape 1" descr="Image result for flags of the home nations">
          <a:extLst>
            <a:ext uri="{FF2B5EF4-FFF2-40B4-BE49-F238E27FC236}">
              <a16:creationId xmlns:a16="http://schemas.microsoft.com/office/drawing/2014/main" id="{BD9FF845-30CD-4034-A9A0-6F2A400F3E80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693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60960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E47772B-7007-46B2-B5AB-084ADF6C5B96}"/>
            </a:ext>
          </a:extLst>
        </xdr:cNvPr>
        <xdr:cNvSpPr txBox="1"/>
      </xdr:nvSpPr>
      <xdr:spPr>
        <a:xfrm>
          <a:off x="332232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36</xdr:row>
      <xdr:rowOff>60960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A980A60-A3C5-480A-A33D-102667C89AEF}"/>
            </a:ext>
          </a:extLst>
        </xdr:cNvPr>
        <xdr:cNvSpPr txBox="1"/>
      </xdr:nvSpPr>
      <xdr:spPr>
        <a:xfrm>
          <a:off x="1756410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36</xdr:row>
      <xdr:rowOff>60960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AD8A6D-0B8C-4002-8706-9F3E81AA1926}"/>
            </a:ext>
          </a:extLst>
        </xdr:cNvPr>
        <xdr:cNvSpPr txBox="1"/>
      </xdr:nvSpPr>
      <xdr:spPr>
        <a:xfrm>
          <a:off x="2087880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36</xdr:row>
      <xdr:rowOff>60960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BB20667E-9476-4308-8397-587256134FA9}"/>
            </a:ext>
          </a:extLst>
        </xdr:cNvPr>
        <xdr:cNvSpPr txBox="1"/>
      </xdr:nvSpPr>
      <xdr:spPr>
        <a:xfrm>
          <a:off x="2436114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36</xdr:row>
      <xdr:rowOff>60960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662D13A3-2AF8-42FA-8B4A-85D19AE2197F}"/>
            </a:ext>
          </a:extLst>
        </xdr:cNvPr>
        <xdr:cNvSpPr txBox="1"/>
      </xdr:nvSpPr>
      <xdr:spPr>
        <a:xfrm>
          <a:off x="2768346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</xdr:row>
      <xdr:rowOff>60960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85CA945A-DEA0-42DB-A065-6CF0A4684881}"/>
            </a:ext>
          </a:extLst>
        </xdr:cNvPr>
        <xdr:cNvSpPr txBox="1"/>
      </xdr:nvSpPr>
      <xdr:spPr>
        <a:xfrm>
          <a:off x="601980" y="52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35</xdr:row>
      <xdr:rowOff>60960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C64A622A-85A7-42AC-8AF6-1564E4C32EC1}"/>
            </a:ext>
          </a:extLst>
        </xdr:cNvPr>
        <xdr:cNvSpPr txBox="1"/>
      </xdr:nvSpPr>
      <xdr:spPr>
        <a:xfrm>
          <a:off x="3322320" y="55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32</xdr:row>
      <xdr:rowOff>60960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BDA2903-41EB-4992-8C8B-98F423633808}"/>
            </a:ext>
          </a:extLst>
        </xdr:cNvPr>
        <xdr:cNvSpPr txBox="1"/>
      </xdr:nvSpPr>
      <xdr:spPr>
        <a:xfrm>
          <a:off x="27683460" y="505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</xdr:row>
      <xdr:rowOff>60960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F3D16CB-8E44-4982-97F8-42283BCFD297}"/>
            </a:ext>
          </a:extLst>
        </xdr:cNvPr>
        <xdr:cNvSpPr txBox="1"/>
      </xdr:nvSpPr>
      <xdr:spPr>
        <a:xfrm>
          <a:off x="601980" y="566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</xdr:row>
      <xdr:rowOff>60960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D8E50DE-C09B-42A8-A555-50F6CB73B8B8}"/>
            </a:ext>
          </a:extLst>
        </xdr:cNvPr>
        <xdr:cNvSpPr txBox="1"/>
      </xdr:nvSpPr>
      <xdr:spPr>
        <a:xfrm>
          <a:off x="601980" y="55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40</xdr:row>
      <xdr:rowOff>0</xdr:rowOff>
    </xdr:from>
    <xdr:ext cx="304800" cy="304800"/>
    <xdr:sp macro="" textlink="">
      <xdr:nvSpPr>
        <xdr:cNvPr id="115" name="AutoShape 1" descr="Image result for flags of the home nations">
          <a:extLst>
            <a:ext uri="{FF2B5EF4-FFF2-40B4-BE49-F238E27FC236}">
              <a16:creationId xmlns:a16="http://schemas.microsoft.com/office/drawing/2014/main" id="{C3BC35B8-E09C-4D48-B510-6EDDA01DC74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6217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60960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446D489-B7D0-443E-AAF7-A2F4462246EC}"/>
            </a:ext>
          </a:extLst>
        </xdr:cNvPr>
        <xdr:cNvSpPr txBox="1"/>
      </xdr:nvSpPr>
      <xdr:spPr>
        <a:xfrm>
          <a:off x="332232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26</xdr:row>
      <xdr:rowOff>60960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8B25EB7-7EC7-4EF4-8CE5-D0691C7E4162}"/>
            </a:ext>
          </a:extLst>
        </xdr:cNvPr>
        <xdr:cNvSpPr txBox="1"/>
      </xdr:nvSpPr>
      <xdr:spPr>
        <a:xfrm>
          <a:off x="1404366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26</xdr:row>
      <xdr:rowOff>60960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7A630A5-E023-4C3B-AF36-E8F32BA9005D}"/>
            </a:ext>
          </a:extLst>
        </xdr:cNvPr>
        <xdr:cNvSpPr txBox="1"/>
      </xdr:nvSpPr>
      <xdr:spPr>
        <a:xfrm>
          <a:off x="1756410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26</xdr:row>
      <xdr:rowOff>60960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4BD3896-670F-4478-AC1D-4F47BD7C631E}"/>
            </a:ext>
          </a:extLst>
        </xdr:cNvPr>
        <xdr:cNvSpPr txBox="1"/>
      </xdr:nvSpPr>
      <xdr:spPr>
        <a:xfrm>
          <a:off x="2087880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26</xdr:row>
      <xdr:rowOff>60960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D0AC44E3-412C-4AD0-8FA7-E8BC91B56089}"/>
            </a:ext>
          </a:extLst>
        </xdr:cNvPr>
        <xdr:cNvSpPr txBox="1"/>
      </xdr:nvSpPr>
      <xdr:spPr>
        <a:xfrm>
          <a:off x="2436114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26</xdr:row>
      <xdr:rowOff>60960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24D877F-4C94-4EFE-8CC6-A1BC42F3436B}"/>
            </a:ext>
          </a:extLst>
        </xdr:cNvPr>
        <xdr:cNvSpPr txBox="1"/>
      </xdr:nvSpPr>
      <xdr:spPr>
        <a:xfrm>
          <a:off x="2768346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</xdr:row>
      <xdr:rowOff>60960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2AAE529-6EC1-4307-9864-DA20030783D2}"/>
            </a:ext>
          </a:extLst>
        </xdr:cNvPr>
        <xdr:cNvSpPr txBox="1"/>
      </xdr:nvSpPr>
      <xdr:spPr>
        <a:xfrm>
          <a:off x="601980" y="36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25</xdr:row>
      <xdr:rowOff>60960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0B2A043-31C8-461E-95AA-C45F0821A8B7}"/>
            </a:ext>
          </a:extLst>
        </xdr:cNvPr>
        <xdr:cNvSpPr txBox="1"/>
      </xdr:nvSpPr>
      <xdr:spPr>
        <a:xfrm>
          <a:off x="332232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22</xdr:row>
      <xdr:rowOff>60960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E78E6241-30EA-4FF3-B797-EDEBD613033B}"/>
            </a:ext>
          </a:extLst>
        </xdr:cNvPr>
        <xdr:cNvSpPr txBox="1"/>
      </xdr:nvSpPr>
      <xdr:spPr>
        <a:xfrm>
          <a:off x="27683460" y="353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26</xdr:row>
      <xdr:rowOff>60960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D9A59E6-A87E-4C26-96C1-1575276FECF2}"/>
            </a:ext>
          </a:extLst>
        </xdr:cNvPr>
        <xdr:cNvSpPr txBox="1"/>
      </xdr:nvSpPr>
      <xdr:spPr>
        <a:xfrm>
          <a:off x="60198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25</xdr:row>
      <xdr:rowOff>60960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57123CFB-97C2-4303-8B66-A7AEDA59083D}"/>
            </a:ext>
          </a:extLst>
        </xdr:cNvPr>
        <xdr:cNvSpPr txBox="1"/>
      </xdr:nvSpPr>
      <xdr:spPr>
        <a:xfrm>
          <a:off x="60198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26</xdr:row>
      <xdr:rowOff>60960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372D74B9-324D-4DD9-BB6D-CA31042897DB}"/>
            </a:ext>
          </a:extLst>
        </xdr:cNvPr>
        <xdr:cNvSpPr txBox="1"/>
      </xdr:nvSpPr>
      <xdr:spPr>
        <a:xfrm>
          <a:off x="601980" y="41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40</xdr:row>
      <xdr:rowOff>0</xdr:rowOff>
    </xdr:from>
    <xdr:ext cx="304800" cy="304800"/>
    <xdr:sp macro="" textlink="">
      <xdr:nvSpPr>
        <xdr:cNvPr id="129" name="AutoShape 1" descr="Image result for flags of the home nations">
          <a:extLst>
            <a:ext uri="{FF2B5EF4-FFF2-40B4-BE49-F238E27FC236}">
              <a16:creationId xmlns:a16="http://schemas.microsoft.com/office/drawing/2014/main" id="{09AC551C-88F0-4652-828D-2CAF7F5795D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6217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60960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D741C31-B626-42AD-AA70-1F1AB7F3161E}"/>
            </a:ext>
          </a:extLst>
        </xdr:cNvPr>
        <xdr:cNvSpPr txBox="1"/>
      </xdr:nvSpPr>
      <xdr:spPr>
        <a:xfrm>
          <a:off x="332232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46</xdr:row>
      <xdr:rowOff>60960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34B8FB5-22E0-4A28-A992-5AD2F4AFF0EC}"/>
            </a:ext>
          </a:extLst>
        </xdr:cNvPr>
        <xdr:cNvSpPr txBox="1"/>
      </xdr:nvSpPr>
      <xdr:spPr>
        <a:xfrm>
          <a:off x="1404366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46</xdr:row>
      <xdr:rowOff>60960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78C1DAE-594E-4A59-A947-C16C95B636ED}"/>
            </a:ext>
          </a:extLst>
        </xdr:cNvPr>
        <xdr:cNvSpPr txBox="1"/>
      </xdr:nvSpPr>
      <xdr:spPr>
        <a:xfrm>
          <a:off x="1756410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46</xdr:row>
      <xdr:rowOff>60960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26D4583-2D86-4B76-9F50-221C3C62FC16}"/>
            </a:ext>
          </a:extLst>
        </xdr:cNvPr>
        <xdr:cNvSpPr txBox="1"/>
      </xdr:nvSpPr>
      <xdr:spPr>
        <a:xfrm>
          <a:off x="2087880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46</xdr:row>
      <xdr:rowOff>60960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76DBA11-E8A6-445B-90AC-0D1A44382CC7}"/>
            </a:ext>
          </a:extLst>
        </xdr:cNvPr>
        <xdr:cNvSpPr txBox="1"/>
      </xdr:nvSpPr>
      <xdr:spPr>
        <a:xfrm>
          <a:off x="2436114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46</xdr:row>
      <xdr:rowOff>60960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F4D03CBC-7311-4C0D-9E52-B3BBC1443416}"/>
            </a:ext>
          </a:extLst>
        </xdr:cNvPr>
        <xdr:cNvSpPr txBox="1"/>
      </xdr:nvSpPr>
      <xdr:spPr>
        <a:xfrm>
          <a:off x="2768346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</xdr:row>
      <xdr:rowOff>60960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1035D42C-9654-4188-9FA4-E7CC67AE5B6D}"/>
            </a:ext>
          </a:extLst>
        </xdr:cNvPr>
        <xdr:cNvSpPr txBox="1"/>
      </xdr:nvSpPr>
      <xdr:spPr>
        <a:xfrm>
          <a:off x="6019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45</xdr:row>
      <xdr:rowOff>60960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316DF9-EE17-4B4B-A97A-AB932CF9A8AC}"/>
            </a:ext>
          </a:extLst>
        </xdr:cNvPr>
        <xdr:cNvSpPr txBox="1"/>
      </xdr:nvSpPr>
      <xdr:spPr>
        <a:xfrm>
          <a:off x="332232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42</xdr:row>
      <xdr:rowOff>60960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2FDAAE4-B8EF-4805-A926-B7E844B5C396}"/>
            </a:ext>
          </a:extLst>
        </xdr:cNvPr>
        <xdr:cNvSpPr txBox="1"/>
      </xdr:nvSpPr>
      <xdr:spPr>
        <a:xfrm>
          <a:off x="2768346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7B12F7C1-259B-4E37-B6CC-11FB36AD2306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</xdr:row>
      <xdr:rowOff>60960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FC1E7755-B5A9-440E-A7B2-6B283114D444}"/>
            </a:ext>
          </a:extLst>
        </xdr:cNvPr>
        <xdr:cNvSpPr txBox="1"/>
      </xdr:nvSpPr>
      <xdr:spPr>
        <a:xfrm>
          <a:off x="60198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27BB291D-3DB3-4913-B488-390C87084746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50</xdr:row>
      <xdr:rowOff>0</xdr:rowOff>
    </xdr:from>
    <xdr:ext cx="304800" cy="304800"/>
    <xdr:sp macro="" textlink="">
      <xdr:nvSpPr>
        <xdr:cNvPr id="142" name="AutoShape 1" descr="Image result for flags of the home nations">
          <a:extLst>
            <a:ext uri="{FF2B5EF4-FFF2-40B4-BE49-F238E27FC236}">
              <a16:creationId xmlns:a16="http://schemas.microsoft.com/office/drawing/2014/main" id="{96C0CE51-F59A-4221-924E-002EFA8FCE63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774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9EB35BA-6174-40AF-A039-F5FB26C27CF0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50</xdr:row>
      <xdr:rowOff>0</xdr:rowOff>
    </xdr:from>
    <xdr:ext cx="304800" cy="304800"/>
    <xdr:sp macro="" textlink="">
      <xdr:nvSpPr>
        <xdr:cNvPr id="144" name="AutoShape 1" descr="Image result for flags of the home nations">
          <a:extLst>
            <a:ext uri="{FF2B5EF4-FFF2-40B4-BE49-F238E27FC236}">
              <a16:creationId xmlns:a16="http://schemas.microsoft.com/office/drawing/2014/main" id="{8845F926-D5F6-4CDA-AFE5-10C2D3950F50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774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50</xdr:row>
      <xdr:rowOff>0</xdr:rowOff>
    </xdr:from>
    <xdr:ext cx="304800" cy="304800"/>
    <xdr:sp macro="" textlink="">
      <xdr:nvSpPr>
        <xdr:cNvPr id="145" name="AutoShape 1" descr="Image result for flags of the home nations">
          <a:extLst>
            <a:ext uri="{FF2B5EF4-FFF2-40B4-BE49-F238E27FC236}">
              <a16:creationId xmlns:a16="http://schemas.microsoft.com/office/drawing/2014/main" id="{390C2C21-629F-4436-B525-A416AF7D99AB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774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60960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7F61DC8-0D03-4AE0-9DC0-3489D9D411CB}"/>
            </a:ext>
          </a:extLst>
        </xdr:cNvPr>
        <xdr:cNvSpPr txBox="1"/>
      </xdr:nvSpPr>
      <xdr:spPr>
        <a:xfrm>
          <a:off x="332232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56</xdr:row>
      <xdr:rowOff>60960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E8C5EE3-EA0C-414E-8D19-3A93EE543436}"/>
            </a:ext>
          </a:extLst>
        </xdr:cNvPr>
        <xdr:cNvSpPr txBox="1"/>
      </xdr:nvSpPr>
      <xdr:spPr>
        <a:xfrm>
          <a:off x="1404366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56</xdr:row>
      <xdr:rowOff>60960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739A249-6EEA-421E-B98F-A817D5C39500}"/>
            </a:ext>
          </a:extLst>
        </xdr:cNvPr>
        <xdr:cNvSpPr txBox="1"/>
      </xdr:nvSpPr>
      <xdr:spPr>
        <a:xfrm>
          <a:off x="1756410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56</xdr:row>
      <xdr:rowOff>60960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31E95884-B772-497C-9A73-3391991F7234}"/>
            </a:ext>
          </a:extLst>
        </xdr:cNvPr>
        <xdr:cNvSpPr txBox="1"/>
      </xdr:nvSpPr>
      <xdr:spPr>
        <a:xfrm>
          <a:off x="2087880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56</xdr:row>
      <xdr:rowOff>60960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5E3DC494-F91F-4E4D-A626-5DE3E8717402}"/>
            </a:ext>
          </a:extLst>
        </xdr:cNvPr>
        <xdr:cNvSpPr txBox="1"/>
      </xdr:nvSpPr>
      <xdr:spPr>
        <a:xfrm>
          <a:off x="2436114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56</xdr:row>
      <xdr:rowOff>60960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B532E6BC-F128-4EF6-8C99-BAB51A619C55}"/>
            </a:ext>
          </a:extLst>
        </xdr:cNvPr>
        <xdr:cNvSpPr txBox="1"/>
      </xdr:nvSpPr>
      <xdr:spPr>
        <a:xfrm>
          <a:off x="2768346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53</xdr:row>
      <xdr:rowOff>60960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F547303-565E-471A-8D8F-1BC53E19AB3A}"/>
            </a:ext>
          </a:extLst>
        </xdr:cNvPr>
        <xdr:cNvSpPr txBox="1"/>
      </xdr:nvSpPr>
      <xdr:spPr>
        <a:xfrm>
          <a:off x="60198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55</xdr:row>
      <xdr:rowOff>60960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FD87A98C-1438-4142-AC05-DB08F7868AE5}"/>
            </a:ext>
          </a:extLst>
        </xdr:cNvPr>
        <xdr:cNvSpPr txBox="1"/>
      </xdr:nvSpPr>
      <xdr:spPr>
        <a:xfrm>
          <a:off x="332232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52</xdr:row>
      <xdr:rowOff>60960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1B2C8892-6C8F-40D5-B73A-218845E5A6AA}"/>
            </a:ext>
          </a:extLst>
        </xdr:cNvPr>
        <xdr:cNvSpPr txBox="1"/>
      </xdr:nvSpPr>
      <xdr:spPr>
        <a:xfrm>
          <a:off x="2768346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0B6A519-869E-4B5A-8B28-A7E7D650FD92}"/>
            </a:ext>
          </a:extLst>
        </xdr:cNvPr>
        <xdr:cNvSpPr txBox="1"/>
      </xdr:nvSpPr>
      <xdr:spPr>
        <a:xfrm>
          <a:off x="60198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55</xdr:row>
      <xdr:rowOff>60960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FBC8808-1822-46B3-90F8-63D8921AD65F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A0EF72D-8CB0-43F5-A93F-7983F97060F0}"/>
            </a:ext>
          </a:extLst>
        </xdr:cNvPr>
        <xdr:cNvSpPr txBox="1"/>
      </xdr:nvSpPr>
      <xdr:spPr>
        <a:xfrm>
          <a:off x="60198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60</xdr:row>
      <xdr:rowOff>0</xdr:rowOff>
    </xdr:from>
    <xdr:ext cx="304800" cy="304800"/>
    <xdr:sp macro="" textlink="">
      <xdr:nvSpPr>
        <xdr:cNvPr id="158" name="AutoShape 1" descr="Image result for flags of the home nations">
          <a:extLst>
            <a:ext uri="{FF2B5EF4-FFF2-40B4-BE49-F238E27FC236}">
              <a16:creationId xmlns:a16="http://schemas.microsoft.com/office/drawing/2014/main" id="{7D7CF099-0596-4305-B0D7-372E4C10354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926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00C7250-5D45-4AB4-A994-65932C4C597C}"/>
            </a:ext>
          </a:extLst>
        </xdr:cNvPr>
        <xdr:cNvSpPr txBox="1"/>
      </xdr:nvSpPr>
      <xdr:spPr>
        <a:xfrm>
          <a:off x="60198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37683F8F-604F-4F3E-992D-A9ABBD1482EF}"/>
            </a:ext>
          </a:extLst>
        </xdr:cNvPr>
        <xdr:cNvSpPr txBox="1"/>
      </xdr:nvSpPr>
      <xdr:spPr>
        <a:xfrm>
          <a:off x="601980" y="71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B14C0FA-1596-4258-AF77-AB2B49AC6702}"/>
            </a:ext>
          </a:extLst>
        </xdr:cNvPr>
        <xdr:cNvSpPr txBox="1"/>
      </xdr:nvSpPr>
      <xdr:spPr>
        <a:xfrm>
          <a:off x="60198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60</xdr:row>
      <xdr:rowOff>0</xdr:rowOff>
    </xdr:from>
    <xdr:ext cx="304800" cy="304800"/>
    <xdr:sp macro="" textlink="">
      <xdr:nvSpPr>
        <xdr:cNvPr id="162" name="AutoShape 1" descr="Image result for flags of the home nations">
          <a:extLst>
            <a:ext uri="{FF2B5EF4-FFF2-40B4-BE49-F238E27FC236}">
              <a16:creationId xmlns:a16="http://schemas.microsoft.com/office/drawing/2014/main" id="{88C5B9E5-5DC5-4E41-9169-386EA4067F45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926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60</xdr:row>
      <xdr:rowOff>0</xdr:rowOff>
    </xdr:from>
    <xdr:ext cx="304800" cy="304800"/>
    <xdr:sp macro="" textlink="">
      <xdr:nvSpPr>
        <xdr:cNvPr id="163" name="AutoShape 1" descr="Image result for flags of the home nations">
          <a:extLst>
            <a:ext uri="{FF2B5EF4-FFF2-40B4-BE49-F238E27FC236}">
              <a16:creationId xmlns:a16="http://schemas.microsoft.com/office/drawing/2014/main" id="{EBF000DF-DF71-4AEA-A005-D92A7B0348B4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926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60</xdr:row>
      <xdr:rowOff>0</xdr:rowOff>
    </xdr:from>
    <xdr:ext cx="304800" cy="304800"/>
    <xdr:sp macro="" textlink="">
      <xdr:nvSpPr>
        <xdr:cNvPr id="164" name="AutoShape 1" descr="Image result for flags of the home nations">
          <a:extLst>
            <a:ext uri="{FF2B5EF4-FFF2-40B4-BE49-F238E27FC236}">
              <a16:creationId xmlns:a16="http://schemas.microsoft.com/office/drawing/2014/main" id="{103C2E22-447A-4630-9C09-1C8B770FBAB5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926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60960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53E744FA-B084-4E91-A764-894E2821BD56}"/>
            </a:ext>
          </a:extLst>
        </xdr:cNvPr>
        <xdr:cNvSpPr txBox="1"/>
      </xdr:nvSpPr>
      <xdr:spPr>
        <a:xfrm>
          <a:off x="332232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66</xdr:row>
      <xdr:rowOff>60960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E91CF083-B557-40E9-9524-398B32C80239}"/>
            </a:ext>
          </a:extLst>
        </xdr:cNvPr>
        <xdr:cNvSpPr txBox="1"/>
      </xdr:nvSpPr>
      <xdr:spPr>
        <a:xfrm>
          <a:off x="1756410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66</xdr:row>
      <xdr:rowOff>60960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85D37A7-7DB3-4627-B178-DFF82F062CDD}"/>
            </a:ext>
          </a:extLst>
        </xdr:cNvPr>
        <xdr:cNvSpPr txBox="1"/>
      </xdr:nvSpPr>
      <xdr:spPr>
        <a:xfrm>
          <a:off x="2087880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66</xdr:row>
      <xdr:rowOff>60960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1805BFF-ED2B-497D-A24A-543B1C43A800}"/>
            </a:ext>
          </a:extLst>
        </xdr:cNvPr>
        <xdr:cNvSpPr txBox="1"/>
      </xdr:nvSpPr>
      <xdr:spPr>
        <a:xfrm>
          <a:off x="2436114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66</xdr:row>
      <xdr:rowOff>60960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E0B4FA3-5718-4385-B051-2A8E70A342E6}"/>
            </a:ext>
          </a:extLst>
        </xdr:cNvPr>
        <xdr:cNvSpPr txBox="1"/>
      </xdr:nvSpPr>
      <xdr:spPr>
        <a:xfrm>
          <a:off x="2768346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9EA5D83-CBE8-4C11-8802-632A9D751F98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65</xdr:row>
      <xdr:rowOff>60960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A9D6E242-2B6A-4A2A-AA90-591ECDF18480}"/>
            </a:ext>
          </a:extLst>
        </xdr:cNvPr>
        <xdr:cNvSpPr txBox="1"/>
      </xdr:nvSpPr>
      <xdr:spPr>
        <a:xfrm>
          <a:off x="332232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56</xdr:col>
      <xdr:colOff>601980</xdr:colOff>
      <xdr:row>62</xdr:row>
      <xdr:rowOff>60960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EAD0C35D-F286-48BE-BC6B-5FA42CAADF0E}"/>
            </a:ext>
          </a:extLst>
        </xdr:cNvPr>
        <xdr:cNvSpPr txBox="1"/>
      </xdr:nvSpPr>
      <xdr:spPr>
        <a:xfrm>
          <a:off x="2768346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897BF38C-D8B6-45DD-B2A4-AA5BFCBF2B32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65</xdr:row>
      <xdr:rowOff>60960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C405CF9-B1DA-4F34-B6D9-CCDC47770EE7}"/>
            </a:ext>
          </a:extLst>
        </xdr:cNvPr>
        <xdr:cNvSpPr txBox="1"/>
      </xdr:nvSpPr>
      <xdr:spPr>
        <a:xfrm>
          <a:off x="60198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84EFD97-AB21-4B2E-A82B-C3C3646667B9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5D5608A0-DEB2-4A20-B7B2-D7841EC8ABBA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95C76ED3-D16E-4667-969A-F877EC6AF96B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BB8181AE-56EF-4B3D-B7A1-4D03714A9D28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3F9A36F-0058-4170-9533-EFAF84C337ED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71</xdr:row>
      <xdr:rowOff>0</xdr:rowOff>
    </xdr:from>
    <xdr:ext cx="304800" cy="304800"/>
    <xdr:sp macro="" textlink="">
      <xdr:nvSpPr>
        <xdr:cNvPr id="181" name="AutoShape 1" descr="Image result for flags of the home nations">
          <a:extLst>
            <a:ext uri="{FF2B5EF4-FFF2-40B4-BE49-F238E27FC236}">
              <a16:creationId xmlns:a16="http://schemas.microsoft.com/office/drawing/2014/main" id="{F53B6773-3DA3-4ED7-B794-4C5B4FD4610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1094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104</xdr:row>
      <xdr:rowOff>60960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20299BE-9296-4FB4-A968-ADFFA920D62E}"/>
            </a:ext>
          </a:extLst>
        </xdr:cNvPr>
        <xdr:cNvSpPr txBox="1"/>
      </xdr:nvSpPr>
      <xdr:spPr>
        <a:xfrm>
          <a:off x="332232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104</xdr:row>
      <xdr:rowOff>60960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4B9748F8-B174-40A6-A771-E6D78E1B5D7B}"/>
            </a:ext>
          </a:extLst>
        </xdr:cNvPr>
        <xdr:cNvSpPr txBox="1"/>
      </xdr:nvSpPr>
      <xdr:spPr>
        <a:xfrm>
          <a:off x="1404366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104</xdr:row>
      <xdr:rowOff>60960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7DB4E57-7616-495C-9323-2A92521CC5D7}"/>
            </a:ext>
          </a:extLst>
        </xdr:cNvPr>
        <xdr:cNvSpPr txBox="1"/>
      </xdr:nvSpPr>
      <xdr:spPr>
        <a:xfrm>
          <a:off x="1756410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104</xdr:row>
      <xdr:rowOff>60960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4F92476-AE5B-4F1C-93C8-7E8B54F65691}"/>
            </a:ext>
          </a:extLst>
        </xdr:cNvPr>
        <xdr:cNvSpPr txBox="1"/>
      </xdr:nvSpPr>
      <xdr:spPr>
        <a:xfrm>
          <a:off x="2087880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104</xdr:row>
      <xdr:rowOff>60960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F43EBBB-D6C0-4E84-B676-B1BB1BBA213C}"/>
            </a:ext>
          </a:extLst>
        </xdr:cNvPr>
        <xdr:cNvSpPr txBox="1"/>
      </xdr:nvSpPr>
      <xdr:spPr>
        <a:xfrm>
          <a:off x="2436114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101</xdr:row>
      <xdr:rowOff>60960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147585E-F134-46E6-80D7-D43D03D9F31E}"/>
            </a:ext>
          </a:extLst>
        </xdr:cNvPr>
        <xdr:cNvSpPr txBox="1"/>
      </xdr:nvSpPr>
      <xdr:spPr>
        <a:xfrm>
          <a:off x="601980" y="1527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103</xdr:row>
      <xdr:rowOff>60960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EFA16768-29D0-48CD-9A67-0002E0F54FF1}"/>
            </a:ext>
          </a:extLst>
        </xdr:cNvPr>
        <xdr:cNvSpPr txBox="1"/>
      </xdr:nvSpPr>
      <xdr:spPr>
        <a:xfrm>
          <a:off x="3322320" y="155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103</xdr:row>
      <xdr:rowOff>60960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B396B5D-850D-47F3-B7FA-C2C9F27DDB79}"/>
            </a:ext>
          </a:extLst>
        </xdr:cNvPr>
        <xdr:cNvSpPr txBox="1"/>
      </xdr:nvSpPr>
      <xdr:spPr>
        <a:xfrm>
          <a:off x="601980" y="155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112</xdr:row>
      <xdr:rowOff>0</xdr:rowOff>
    </xdr:from>
    <xdr:ext cx="304800" cy="304800"/>
    <xdr:sp macro="" textlink="">
      <xdr:nvSpPr>
        <xdr:cNvPr id="190" name="AutoShape 1" descr="Image result for flags of the home nations">
          <a:extLst>
            <a:ext uri="{FF2B5EF4-FFF2-40B4-BE49-F238E27FC236}">
              <a16:creationId xmlns:a16="http://schemas.microsoft.com/office/drawing/2014/main" id="{7D53D955-B16D-4DBA-BB0F-58E856FBDA5A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16885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118</xdr:row>
      <xdr:rowOff>60960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9CDC175-9871-4FB1-ACD8-58B2C62BE3BF}"/>
            </a:ext>
          </a:extLst>
        </xdr:cNvPr>
        <xdr:cNvSpPr txBox="1"/>
      </xdr:nvSpPr>
      <xdr:spPr>
        <a:xfrm>
          <a:off x="332232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118</xdr:row>
      <xdr:rowOff>60960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F0256B4-556C-41E8-82A9-F10CA8569B11}"/>
            </a:ext>
          </a:extLst>
        </xdr:cNvPr>
        <xdr:cNvSpPr txBox="1"/>
      </xdr:nvSpPr>
      <xdr:spPr>
        <a:xfrm>
          <a:off x="1404366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118</xdr:row>
      <xdr:rowOff>60960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41F47B2-EC5A-4EF5-9EC1-E0FEBA0F4518}"/>
            </a:ext>
          </a:extLst>
        </xdr:cNvPr>
        <xdr:cNvSpPr txBox="1"/>
      </xdr:nvSpPr>
      <xdr:spPr>
        <a:xfrm>
          <a:off x="1756410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118</xdr:row>
      <xdr:rowOff>60960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D42DDE80-3E42-4F0E-9861-BCB269419375}"/>
            </a:ext>
          </a:extLst>
        </xdr:cNvPr>
        <xdr:cNvSpPr txBox="1"/>
      </xdr:nvSpPr>
      <xdr:spPr>
        <a:xfrm>
          <a:off x="2087880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118</xdr:row>
      <xdr:rowOff>60960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CE0F42EA-EE5F-4A59-8A0E-4E6B1A23E319}"/>
            </a:ext>
          </a:extLst>
        </xdr:cNvPr>
        <xdr:cNvSpPr txBox="1"/>
      </xdr:nvSpPr>
      <xdr:spPr>
        <a:xfrm>
          <a:off x="2436114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115</xdr:row>
      <xdr:rowOff>60960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39C60DD-01E2-499D-BDED-F3B2B4D3AF57}"/>
            </a:ext>
          </a:extLst>
        </xdr:cNvPr>
        <xdr:cNvSpPr txBox="1"/>
      </xdr:nvSpPr>
      <xdr:spPr>
        <a:xfrm>
          <a:off x="601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117</xdr:row>
      <xdr:rowOff>60960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E75B16CF-47A8-47DC-8932-7D5DD44DFD7C}"/>
            </a:ext>
          </a:extLst>
        </xdr:cNvPr>
        <xdr:cNvSpPr txBox="1"/>
      </xdr:nvSpPr>
      <xdr:spPr>
        <a:xfrm>
          <a:off x="3322320" y="1770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117</xdr:row>
      <xdr:rowOff>60960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014FB9F-9AC9-49CA-B671-FDE53F9F886D}"/>
            </a:ext>
          </a:extLst>
        </xdr:cNvPr>
        <xdr:cNvSpPr txBox="1"/>
      </xdr:nvSpPr>
      <xdr:spPr>
        <a:xfrm>
          <a:off x="601980" y="1770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118</xdr:row>
      <xdr:rowOff>60960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C84F39E9-55B1-4FFB-A574-24FA1EBB95D5}"/>
            </a:ext>
          </a:extLst>
        </xdr:cNvPr>
        <xdr:cNvSpPr txBox="1"/>
      </xdr:nvSpPr>
      <xdr:spPr>
        <a:xfrm>
          <a:off x="60198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118</xdr:row>
      <xdr:rowOff>60960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6CCAEDD5-1F77-4120-8DB2-2D85C9237D0F}"/>
            </a:ext>
          </a:extLst>
        </xdr:cNvPr>
        <xdr:cNvSpPr txBox="1"/>
      </xdr:nvSpPr>
      <xdr:spPr>
        <a:xfrm>
          <a:off x="601980" y="1786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126</xdr:row>
      <xdr:rowOff>0</xdr:rowOff>
    </xdr:from>
    <xdr:ext cx="304800" cy="304800"/>
    <xdr:sp macro="" textlink="">
      <xdr:nvSpPr>
        <xdr:cNvPr id="201" name="AutoShape 1" descr="Image result for flags of the home nations">
          <a:extLst>
            <a:ext uri="{FF2B5EF4-FFF2-40B4-BE49-F238E27FC236}">
              <a16:creationId xmlns:a16="http://schemas.microsoft.com/office/drawing/2014/main" id="{F1FCEC32-7F01-46D0-9E45-CAFF68D3461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19019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132</xdr:row>
      <xdr:rowOff>60960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9A3D6D33-B726-4AE6-A2FB-8DC86A84ED4B}"/>
            </a:ext>
          </a:extLst>
        </xdr:cNvPr>
        <xdr:cNvSpPr txBox="1"/>
      </xdr:nvSpPr>
      <xdr:spPr>
        <a:xfrm>
          <a:off x="332232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132</xdr:row>
      <xdr:rowOff>60960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32889F0-FCDB-4F6E-8587-9150D535F50B}"/>
            </a:ext>
          </a:extLst>
        </xdr:cNvPr>
        <xdr:cNvSpPr txBox="1"/>
      </xdr:nvSpPr>
      <xdr:spPr>
        <a:xfrm>
          <a:off x="1404366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132</xdr:row>
      <xdr:rowOff>60960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029AD59-163B-4B87-80A9-A8E207DC8FC9}"/>
            </a:ext>
          </a:extLst>
        </xdr:cNvPr>
        <xdr:cNvSpPr txBox="1"/>
      </xdr:nvSpPr>
      <xdr:spPr>
        <a:xfrm>
          <a:off x="1756410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132</xdr:row>
      <xdr:rowOff>60960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2BD6FED3-850F-40C5-8721-9D9B0134DBF7}"/>
            </a:ext>
          </a:extLst>
        </xdr:cNvPr>
        <xdr:cNvSpPr txBox="1"/>
      </xdr:nvSpPr>
      <xdr:spPr>
        <a:xfrm>
          <a:off x="2087880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132</xdr:row>
      <xdr:rowOff>60960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BD36D953-4C0E-4C3C-B02C-5E2550CECBB1}"/>
            </a:ext>
          </a:extLst>
        </xdr:cNvPr>
        <xdr:cNvSpPr txBox="1"/>
      </xdr:nvSpPr>
      <xdr:spPr>
        <a:xfrm>
          <a:off x="2436114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129</xdr:row>
      <xdr:rowOff>60960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71B2E661-EE80-4352-B4FB-EFCD50D830D0}"/>
            </a:ext>
          </a:extLst>
        </xdr:cNvPr>
        <xdr:cNvSpPr txBox="1"/>
      </xdr:nvSpPr>
      <xdr:spPr>
        <a:xfrm>
          <a:off x="601980" y="195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131</xdr:row>
      <xdr:rowOff>60960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FFBB6E-40B5-468D-B045-81AB4973C71C}"/>
            </a:ext>
          </a:extLst>
        </xdr:cNvPr>
        <xdr:cNvSpPr txBox="1"/>
      </xdr:nvSpPr>
      <xdr:spPr>
        <a:xfrm>
          <a:off x="332232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131</xdr:row>
      <xdr:rowOff>60960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1818377-55FD-43FB-B371-9E99C019D10D}"/>
            </a:ext>
          </a:extLst>
        </xdr:cNvPr>
        <xdr:cNvSpPr txBox="1"/>
      </xdr:nvSpPr>
      <xdr:spPr>
        <a:xfrm>
          <a:off x="60198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D35CD5C-412D-418C-802F-D077F3ED666A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FFFFF9E-A848-4274-A6FC-5B0825188464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155</xdr:row>
      <xdr:rowOff>0</xdr:rowOff>
    </xdr:from>
    <xdr:ext cx="304800" cy="304800"/>
    <xdr:sp macro="" textlink="">
      <xdr:nvSpPr>
        <xdr:cNvPr id="212" name="AutoShape 1" descr="Image result for flags of the home nations">
          <a:extLst>
            <a:ext uri="{FF2B5EF4-FFF2-40B4-BE49-F238E27FC236}">
              <a16:creationId xmlns:a16="http://schemas.microsoft.com/office/drawing/2014/main" id="{FE0C44E9-776B-4A32-9AA2-4A53DEFA9509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21153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161</xdr:row>
      <xdr:rowOff>60960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E8D9543-F425-4630-BF97-A934F21C0409}"/>
            </a:ext>
          </a:extLst>
        </xdr:cNvPr>
        <xdr:cNvSpPr txBox="1"/>
      </xdr:nvSpPr>
      <xdr:spPr>
        <a:xfrm>
          <a:off x="332232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161</xdr:row>
      <xdr:rowOff>60960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CBF6CA-52E4-4334-8079-C08DA7E35C8A}"/>
            </a:ext>
          </a:extLst>
        </xdr:cNvPr>
        <xdr:cNvSpPr txBox="1"/>
      </xdr:nvSpPr>
      <xdr:spPr>
        <a:xfrm>
          <a:off x="1404366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161</xdr:row>
      <xdr:rowOff>60960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47E8EA3-AEA2-43E8-9A96-0AEA757C0908}"/>
            </a:ext>
          </a:extLst>
        </xdr:cNvPr>
        <xdr:cNvSpPr txBox="1"/>
      </xdr:nvSpPr>
      <xdr:spPr>
        <a:xfrm>
          <a:off x="1756410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161</xdr:row>
      <xdr:rowOff>60960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81448A6B-9EA5-4546-83C9-F9CE3FBF29F7}"/>
            </a:ext>
          </a:extLst>
        </xdr:cNvPr>
        <xdr:cNvSpPr txBox="1"/>
      </xdr:nvSpPr>
      <xdr:spPr>
        <a:xfrm>
          <a:off x="2087880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161</xdr:row>
      <xdr:rowOff>60960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38858E95-2F94-48FC-89C8-3F09468CE735}"/>
            </a:ext>
          </a:extLst>
        </xdr:cNvPr>
        <xdr:cNvSpPr txBox="1"/>
      </xdr:nvSpPr>
      <xdr:spPr>
        <a:xfrm>
          <a:off x="2436114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158</xdr:row>
      <xdr:rowOff>60960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EB23DBB-891E-471D-97FD-5B0BF3D66958}"/>
            </a:ext>
          </a:extLst>
        </xdr:cNvPr>
        <xdr:cNvSpPr txBox="1"/>
      </xdr:nvSpPr>
      <xdr:spPr>
        <a:xfrm>
          <a:off x="601980" y="2167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160</xdr:row>
      <xdr:rowOff>60960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34F48B7-F740-4C7D-8159-305FC1047E34}"/>
            </a:ext>
          </a:extLst>
        </xdr:cNvPr>
        <xdr:cNvSpPr txBox="1"/>
      </xdr:nvSpPr>
      <xdr:spPr>
        <a:xfrm>
          <a:off x="332232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160</xdr:row>
      <xdr:rowOff>60960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C2505E8-8C93-4AC9-8C0D-65C2243B21DA}"/>
            </a:ext>
          </a:extLst>
        </xdr:cNvPr>
        <xdr:cNvSpPr txBox="1"/>
      </xdr:nvSpPr>
      <xdr:spPr>
        <a:xfrm>
          <a:off x="6019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169</xdr:row>
      <xdr:rowOff>0</xdr:rowOff>
    </xdr:from>
    <xdr:ext cx="304800" cy="304800"/>
    <xdr:sp macro="" textlink="">
      <xdr:nvSpPr>
        <xdr:cNvPr id="222" name="AutoShape 1" descr="Image result for flags of the home nations">
          <a:extLst>
            <a:ext uri="{FF2B5EF4-FFF2-40B4-BE49-F238E27FC236}">
              <a16:creationId xmlns:a16="http://schemas.microsoft.com/office/drawing/2014/main" id="{2B83FD9E-CB83-4AFF-9A83-F7E064E2D8CD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2328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185</xdr:row>
      <xdr:rowOff>60960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FF60A05-E9B1-41FC-88D0-BE8E30C78C26}"/>
            </a:ext>
          </a:extLst>
        </xdr:cNvPr>
        <xdr:cNvSpPr txBox="1"/>
      </xdr:nvSpPr>
      <xdr:spPr>
        <a:xfrm>
          <a:off x="332232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185</xdr:row>
      <xdr:rowOff>60960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8644949-A58C-4D2F-B2C0-2E9B610CD006}"/>
            </a:ext>
          </a:extLst>
        </xdr:cNvPr>
        <xdr:cNvSpPr txBox="1"/>
      </xdr:nvSpPr>
      <xdr:spPr>
        <a:xfrm>
          <a:off x="1404366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185</xdr:row>
      <xdr:rowOff>60960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97870565-C0B4-4751-A404-A43588B2964A}"/>
            </a:ext>
          </a:extLst>
        </xdr:cNvPr>
        <xdr:cNvSpPr txBox="1"/>
      </xdr:nvSpPr>
      <xdr:spPr>
        <a:xfrm>
          <a:off x="1756410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185</xdr:row>
      <xdr:rowOff>60960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D93AC8E7-CC38-4F07-8209-4E708BC00A82}"/>
            </a:ext>
          </a:extLst>
        </xdr:cNvPr>
        <xdr:cNvSpPr txBox="1"/>
      </xdr:nvSpPr>
      <xdr:spPr>
        <a:xfrm>
          <a:off x="2087880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185</xdr:row>
      <xdr:rowOff>60960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CB8F50C4-D54C-437A-9D2A-AE9D07274970}"/>
            </a:ext>
          </a:extLst>
        </xdr:cNvPr>
        <xdr:cNvSpPr txBox="1"/>
      </xdr:nvSpPr>
      <xdr:spPr>
        <a:xfrm>
          <a:off x="2436114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180</xdr:row>
      <xdr:rowOff>60960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206C0C9-07F5-45D6-A872-EA023A036E39}"/>
            </a:ext>
          </a:extLst>
        </xdr:cNvPr>
        <xdr:cNvSpPr txBox="1"/>
      </xdr:nvSpPr>
      <xdr:spPr>
        <a:xfrm>
          <a:off x="601980" y="2380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183</xdr:row>
      <xdr:rowOff>60960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A2DA497-8EBA-4F89-BDDE-BC9E6384BD9A}"/>
            </a:ext>
          </a:extLst>
        </xdr:cNvPr>
        <xdr:cNvSpPr txBox="1"/>
      </xdr:nvSpPr>
      <xdr:spPr>
        <a:xfrm>
          <a:off x="3322320" y="2410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183</xdr:row>
      <xdr:rowOff>60960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583EA31-D785-4910-A351-D26A9EEA17EE}"/>
            </a:ext>
          </a:extLst>
        </xdr:cNvPr>
        <xdr:cNvSpPr txBox="1"/>
      </xdr:nvSpPr>
      <xdr:spPr>
        <a:xfrm>
          <a:off x="601980" y="2410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185</xdr:row>
      <xdr:rowOff>60960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D8B59F6-4D48-4592-8C6E-096551DCDFD4}"/>
            </a:ext>
          </a:extLst>
        </xdr:cNvPr>
        <xdr:cNvSpPr txBox="1"/>
      </xdr:nvSpPr>
      <xdr:spPr>
        <a:xfrm>
          <a:off x="60198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193</xdr:row>
      <xdr:rowOff>0</xdr:rowOff>
    </xdr:from>
    <xdr:ext cx="304800" cy="304800"/>
    <xdr:sp macro="" textlink="">
      <xdr:nvSpPr>
        <xdr:cNvPr id="232" name="AutoShape 1" descr="Image result for flags of the home nations">
          <a:extLst>
            <a:ext uri="{FF2B5EF4-FFF2-40B4-BE49-F238E27FC236}">
              <a16:creationId xmlns:a16="http://schemas.microsoft.com/office/drawing/2014/main" id="{0F8B0D8F-75AF-44B0-8709-A389386F07B3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25420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200</xdr:row>
      <xdr:rowOff>60960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780BE45-4EA3-4F59-8499-6D78343BD760}"/>
            </a:ext>
          </a:extLst>
        </xdr:cNvPr>
        <xdr:cNvSpPr txBox="1"/>
      </xdr:nvSpPr>
      <xdr:spPr>
        <a:xfrm>
          <a:off x="3322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200</xdr:row>
      <xdr:rowOff>60960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B146992-9274-4EE7-99DE-410756D105A2}"/>
            </a:ext>
          </a:extLst>
        </xdr:cNvPr>
        <xdr:cNvSpPr txBox="1"/>
      </xdr:nvSpPr>
      <xdr:spPr>
        <a:xfrm>
          <a:off x="1404366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200</xdr:row>
      <xdr:rowOff>60960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CAED207-E11E-4955-B9AB-044C7AC2469C}"/>
            </a:ext>
          </a:extLst>
        </xdr:cNvPr>
        <xdr:cNvSpPr txBox="1"/>
      </xdr:nvSpPr>
      <xdr:spPr>
        <a:xfrm>
          <a:off x="1756410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200</xdr:row>
      <xdr:rowOff>60960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D0659B1-589B-4432-8B25-B583401E9B95}"/>
            </a:ext>
          </a:extLst>
        </xdr:cNvPr>
        <xdr:cNvSpPr txBox="1"/>
      </xdr:nvSpPr>
      <xdr:spPr>
        <a:xfrm>
          <a:off x="2087880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200</xdr:row>
      <xdr:rowOff>60960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A86D5797-95EB-4203-802C-A5405970346C}"/>
            </a:ext>
          </a:extLst>
        </xdr:cNvPr>
        <xdr:cNvSpPr txBox="1"/>
      </xdr:nvSpPr>
      <xdr:spPr>
        <a:xfrm>
          <a:off x="2436114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196</xdr:row>
      <xdr:rowOff>60960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4231295-0856-4457-935B-5EE9CB7BB5E5}"/>
            </a:ext>
          </a:extLst>
        </xdr:cNvPr>
        <xdr:cNvSpPr txBox="1"/>
      </xdr:nvSpPr>
      <xdr:spPr>
        <a:xfrm>
          <a:off x="601980" y="2593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199</xdr:row>
      <xdr:rowOff>60960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EC9BD4C-DDD7-467D-AD3C-A498D54F0AC6}"/>
            </a:ext>
          </a:extLst>
        </xdr:cNvPr>
        <xdr:cNvSpPr txBox="1"/>
      </xdr:nvSpPr>
      <xdr:spPr>
        <a:xfrm>
          <a:off x="3322320" y="262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199</xdr:row>
      <xdr:rowOff>60960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5E010B25-56EE-4386-9F70-4856FDB70BD5}"/>
            </a:ext>
          </a:extLst>
        </xdr:cNvPr>
        <xdr:cNvSpPr txBox="1"/>
      </xdr:nvSpPr>
      <xdr:spPr>
        <a:xfrm>
          <a:off x="601980" y="262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200</xdr:row>
      <xdr:rowOff>60960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8980F52-98E2-4977-AFE9-E390B5F86C07}"/>
            </a:ext>
          </a:extLst>
        </xdr:cNvPr>
        <xdr:cNvSpPr txBox="1"/>
      </xdr:nvSpPr>
      <xdr:spPr>
        <a:xfrm>
          <a:off x="60198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208</xdr:row>
      <xdr:rowOff>0</xdr:rowOff>
    </xdr:from>
    <xdr:ext cx="304800" cy="304800"/>
    <xdr:sp macro="" textlink="">
      <xdr:nvSpPr>
        <xdr:cNvPr id="242" name="AutoShape 1" descr="Image result for flags of the home nations">
          <a:extLst>
            <a:ext uri="{FF2B5EF4-FFF2-40B4-BE49-F238E27FC236}">
              <a16:creationId xmlns:a16="http://schemas.microsoft.com/office/drawing/2014/main" id="{379ADA6E-FDF1-4A64-B67A-6DC8A76B5B07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27553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214</xdr:row>
      <xdr:rowOff>60960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49F3FF64-D143-49A8-98C9-E90C437FB321}"/>
            </a:ext>
          </a:extLst>
        </xdr:cNvPr>
        <xdr:cNvSpPr txBox="1"/>
      </xdr:nvSpPr>
      <xdr:spPr>
        <a:xfrm>
          <a:off x="332232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214</xdr:row>
      <xdr:rowOff>60960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641DCC0-7B7E-4F28-B03E-3E9C56859610}"/>
            </a:ext>
          </a:extLst>
        </xdr:cNvPr>
        <xdr:cNvSpPr txBox="1"/>
      </xdr:nvSpPr>
      <xdr:spPr>
        <a:xfrm>
          <a:off x="1404366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214</xdr:row>
      <xdr:rowOff>60960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D65157DF-64CC-4945-A09D-6F2581ED346E}"/>
            </a:ext>
          </a:extLst>
        </xdr:cNvPr>
        <xdr:cNvSpPr txBox="1"/>
      </xdr:nvSpPr>
      <xdr:spPr>
        <a:xfrm>
          <a:off x="1756410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214</xdr:row>
      <xdr:rowOff>60960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B6475A0-774F-4A4C-8C81-48ADE498F9E5}"/>
            </a:ext>
          </a:extLst>
        </xdr:cNvPr>
        <xdr:cNvSpPr txBox="1"/>
      </xdr:nvSpPr>
      <xdr:spPr>
        <a:xfrm>
          <a:off x="2087880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214</xdr:row>
      <xdr:rowOff>60960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78E5D8A-5CFB-4092-8185-6A28351BD8D3}"/>
            </a:ext>
          </a:extLst>
        </xdr:cNvPr>
        <xdr:cNvSpPr txBox="1"/>
      </xdr:nvSpPr>
      <xdr:spPr>
        <a:xfrm>
          <a:off x="2436114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211</xdr:row>
      <xdr:rowOff>60960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A0E0229-1797-4C8E-94CD-70C5FF53DA53}"/>
            </a:ext>
          </a:extLst>
        </xdr:cNvPr>
        <xdr:cNvSpPr txBox="1"/>
      </xdr:nvSpPr>
      <xdr:spPr>
        <a:xfrm>
          <a:off x="60198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213</xdr:row>
      <xdr:rowOff>60960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A4BBDEE-1D60-4779-A35C-5B5F60687B1D}"/>
            </a:ext>
          </a:extLst>
        </xdr:cNvPr>
        <xdr:cNvSpPr txBox="1"/>
      </xdr:nvSpPr>
      <xdr:spPr>
        <a:xfrm>
          <a:off x="3322320" y="2837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213</xdr:row>
      <xdr:rowOff>60960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C9117D9-F275-4262-A1FF-8BB18E42DED3}"/>
            </a:ext>
          </a:extLst>
        </xdr:cNvPr>
        <xdr:cNvSpPr txBox="1"/>
      </xdr:nvSpPr>
      <xdr:spPr>
        <a:xfrm>
          <a:off x="601980" y="2837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214</xdr:row>
      <xdr:rowOff>60960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32CA139-395C-4DD4-98D6-3F83B96863A3}"/>
            </a:ext>
          </a:extLst>
        </xdr:cNvPr>
        <xdr:cNvSpPr txBox="1"/>
      </xdr:nvSpPr>
      <xdr:spPr>
        <a:xfrm>
          <a:off x="601980" y="2852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E8FC959-76E1-4BE9-838C-47CFECE16471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185</xdr:row>
      <xdr:rowOff>60960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20AF628-57CC-4C0C-9FFE-1574CA36DE85}"/>
            </a:ext>
          </a:extLst>
        </xdr:cNvPr>
        <xdr:cNvSpPr txBox="1"/>
      </xdr:nvSpPr>
      <xdr:spPr>
        <a:xfrm>
          <a:off x="60198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200</xdr:row>
      <xdr:rowOff>60960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EC6FF68-CBA6-4A16-A94E-0E69E785B567}"/>
            </a:ext>
          </a:extLst>
        </xdr:cNvPr>
        <xdr:cNvSpPr txBox="1"/>
      </xdr:nvSpPr>
      <xdr:spPr>
        <a:xfrm>
          <a:off x="60198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267</xdr:row>
      <xdr:rowOff>0</xdr:rowOff>
    </xdr:from>
    <xdr:ext cx="304800" cy="304800"/>
    <xdr:sp macro="" textlink="">
      <xdr:nvSpPr>
        <xdr:cNvPr id="255" name="AutoShape 1" descr="Image result for flags of the home nations">
          <a:extLst>
            <a:ext uri="{FF2B5EF4-FFF2-40B4-BE49-F238E27FC236}">
              <a16:creationId xmlns:a16="http://schemas.microsoft.com/office/drawing/2014/main" id="{31CC5A4B-8556-409A-9E78-CB3CFFB31149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29687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290</xdr:row>
      <xdr:rowOff>60960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51FF460D-4FA4-4696-B31E-B50703757975}"/>
            </a:ext>
          </a:extLst>
        </xdr:cNvPr>
        <xdr:cNvSpPr txBox="1"/>
      </xdr:nvSpPr>
      <xdr:spPr>
        <a:xfrm>
          <a:off x="332232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290</xdr:row>
      <xdr:rowOff>60960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02D26C-B372-4623-A764-4713397631A8}"/>
            </a:ext>
          </a:extLst>
        </xdr:cNvPr>
        <xdr:cNvSpPr txBox="1"/>
      </xdr:nvSpPr>
      <xdr:spPr>
        <a:xfrm>
          <a:off x="1404366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290</xdr:row>
      <xdr:rowOff>60960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1134A229-F5B8-42B5-9E50-EC2783A440A6}"/>
            </a:ext>
          </a:extLst>
        </xdr:cNvPr>
        <xdr:cNvSpPr txBox="1"/>
      </xdr:nvSpPr>
      <xdr:spPr>
        <a:xfrm>
          <a:off x="1756410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290</xdr:row>
      <xdr:rowOff>60960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EEA5CAB-DF2E-4BF0-AA41-5903C814807A}"/>
            </a:ext>
          </a:extLst>
        </xdr:cNvPr>
        <xdr:cNvSpPr txBox="1"/>
      </xdr:nvSpPr>
      <xdr:spPr>
        <a:xfrm>
          <a:off x="2087880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290</xdr:row>
      <xdr:rowOff>60960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F1BB4CB-5DDC-4CC9-A0F3-223B32113AF1}"/>
            </a:ext>
          </a:extLst>
        </xdr:cNvPr>
        <xdr:cNvSpPr txBox="1"/>
      </xdr:nvSpPr>
      <xdr:spPr>
        <a:xfrm>
          <a:off x="2436114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287</xdr:row>
      <xdr:rowOff>60960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50D7F6F-A541-4C36-BD5F-0C950555915A}"/>
            </a:ext>
          </a:extLst>
        </xdr:cNvPr>
        <xdr:cNvSpPr txBox="1"/>
      </xdr:nvSpPr>
      <xdr:spPr>
        <a:xfrm>
          <a:off x="601980" y="3020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289</xdr:row>
      <xdr:rowOff>60960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1A154F73-2832-463A-A0BE-4816B3DAB11F}"/>
            </a:ext>
          </a:extLst>
        </xdr:cNvPr>
        <xdr:cNvSpPr txBox="1"/>
      </xdr:nvSpPr>
      <xdr:spPr>
        <a:xfrm>
          <a:off x="3322320" y="305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289</xdr:row>
      <xdr:rowOff>60960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36632053-364D-465A-BAFA-B658ABBC7360}"/>
            </a:ext>
          </a:extLst>
        </xdr:cNvPr>
        <xdr:cNvSpPr txBox="1"/>
      </xdr:nvSpPr>
      <xdr:spPr>
        <a:xfrm>
          <a:off x="601980" y="3051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290</xdr:row>
      <xdr:rowOff>60960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AE8DE35-E939-4893-8185-58A1257EBEB3}"/>
            </a:ext>
          </a:extLst>
        </xdr:cNvPr>
        <xdr:cNvSpPr txBox="1"/>
      </xdr:nvSpPr>
      <xdr:spPr>
        <a:xfrm>
          <a:off x="601980" y="3066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301</xdr:row>
      <xdr:rowOff>0</xdr:rowOff>
    </xdr:from>
    <xdr:ext cx="304800" cy="304800"/>
    <xdr:sp macro="" textlink="">
      <xdr:nvSpPr>
        <xdr:cNvPr id="265" name="AutoShape 1" descr="Image result for flags of the home nations">
          <a:extLst>
            <a:ext uri="{FF2B5EF4-FFF2-40B4-BE49-F238E27FC236}">
              <a16:creationId xmlns:a16="http://schemas.microsoft.com/office/drawing/2014/main" id="{343A4790-5719-4B39-A0AD-8E99F4311738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1821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301</xdr:row>
      <xdr:rowOff>0</xdr:rowOff>
    </xdr:from>
    <xdr:ext cx="304800" cy="304800"/>
    <xdr:sp macro="" textlink="">
      <xdr:nvSpPr>
        <xdr:cNvPr id="266" name="AutoShape 1" descr="Image result for flags of the home nations">
          <a:extLst>
            <a:ext uri="{FF2B5EF4-FFF2-40B4-BE49-F238E27FC236}">
              <a16:creationId xmlns:a16="http://schemas.microsoft.com/office/drawing/2014/main" id="{7F48F3CC-D9C2-4D88-B62F-241CBBEAC663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1821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322</xdr:row>
      <xdr:rowOff>60960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62E6A860-2042-4EF0-893F-0212363524DE}"/>
            </a:ext>
          </a:extLst>
        </xdr:cNvPr>
        <xdr:cNvSpPr txBox="1"/>
      </xdr:nvSpPr>
      <xdr:spPr>
        <a:xfrm>
          <a:off x="332232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322</xdr:row>
      <xdr:rowOff>60960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D01EC2B-D814-45E1-AF98-6E38B654CFE4}"/>
            </a:ext>
          </a:extLst>
        </xdr:cNvPr>
        <xdr:cNvSpPr txBox="1"/>
      </xdr:nvSpPr>
      <xdr:spPr>
        <a:xfrm>
          <a:off x="1404366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322</xdr:row>
      <xdr:rowOff>60960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74608B2-E862-402A-BBB2-A0F50A53BDC2}"/>
            </a:ext>
          </a:extLst>
        </xdr:cNvPr>
        <xdr:cNvSpPr txBox="1"/>
      </xdr:nvSpPr>
      <xdr:spPr>
        <a:xfrm>
          <a:off x="1756410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322</xdr:row>
      <xdr:rowOff>60960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28FD412-19FC-4D4F-A28A-7CEAB5FB1D4C}"/>
            </a:ext>
          </a:extLst>
        </xdr:cNvPr>
        <xdr:cNvSpPr txBox="1"/>
      </xdr:nvSpPr>
      <xdr:spPr>
        <a:xfrm>
          <a:off x="2087880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322</xdr:row>
      <xdr:rowOff>60960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D1A7E44-818C-4B25-95F3-E743CCA0BE18}"/>
            </a:ext>
          </a:extLst>
        </xdr:cNvPr>
        <xdr:cNvSpPr txBox="1"/>
      </xdr:nvSpPr>
      <xdr:spPr>
        <a:xfrm>
          <a:off x="2436114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306</xdr:row>
      <xdr:rowOff>60960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FBFAE52E-B179-4777-A4AF-727AC4DB2B30}"/>
            </a:ext>
          </a:extLst>
        </xdr:cNvPr>
        <xdr:cNvSpPr txBox="1"/>
      </xdr:nvSpPr>
      <xdr:spPr>
        <a:xfrm>
          <a:off x="601980" y="3233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321</xdr:row>
      <xdr:rowOff>60960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44120B55-EBE9-4E10-A286-01087E72D4A3}"/>
            </a:ext>
          </a:extLst>
        </xdr:cNvPr>
        <xdr:cNvSpPr txBox="1"/>
      </xdr:nvSpPr>
      <xdr:spPr>
        <a:xfrm>
          <a:off x="3322320" y="3264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321</xdr:row>
      <xdr:rowOff>60960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85E0F54-9486-4A69-81A0-B667C7AF1AA2}"/>
            </a:ext>
          </a:extLst>
        </xdr:cNvPr>
        <xdr:cNvSpPr txBox="1"/>
      </xdr:nvSpPr>
      <xdr:spPr>
        <a:xfrm>
          <a:off x="601980" y="3264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322</xdr:row>
      <xdr:rowOff>60960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36F1E21F-B0F1-467D-80F3-16F123723A87}"/>
            </a:ext>
          </a:extLst>
        </xdr:cNvPr>
        <xdr:cNvSpPr txBox="1"/>
      </xdr:nvSpPr>
      <xdr:spPr>
        <a:xfrm>
          <a:off x="601980" y="3279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350</xdr:row>
      <xdr:rowOff>0</xdr:rowOff>
    </xdr:from>
    <xdr:ext cx="304800" cy="304800"/>
    <xdr:sp macro="" textlink="">
      <xdr:nvSpPr>
        <xdr:cNvPr id="276" name="AutoShape 1" descr="Image result for flags of the home nations">
          <a:extLst>
            <a:ext uri="{FF2B5EF4-FFF2-40B4-BE49-F238E27FC236}">
              <a16:creationId xmlns:a16="http://schemas.microsoft.com/office/drawing/2014/main" id="{1B730525-9F9B-4B7E-A7B6-4315088B982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3954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350</xdr:row>
      <xdr:rowOff>0</xdr:rowOff>
    </xdr:from>
    <xdr:ext cx="304800" cy="304800"/>
    <xdr:sp macro="" textlink="">
      <xdr:nvSpPr>
        <xdr:cNvPr id="277" name="AutoShape 1" descr="Image result for flags of the home nations">
          <a:extLst>
            <a:ext uri="{FF2B5EF4-FFF2-40B4-BE49-F238E27FC236}">
              <a16:creationId xmlns:a16="http://schemas.microsoft.com/office/drawing/2014/main" id="{CB3304CF-D90F-4D0B-9887-730C0A10D3E6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3954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350</xdr:row>
      <xdr:rowOff>0</xdr:rowOff>
    </xdr:from>
    <xdr:ext cx="304800" cy="304800"/>
    <xdr:sp macro="" textlink="">
      <xdr:nvSpPr>
        <xdr:cNvPr id="278" name="AutoShape 1" descr="Image result for flags of the home nations">
          <a:extLst>
            <a:ext uri="{FF2B5EF4-FFF2-40B4-BE49-F238E27FC236}">
              <a16:creationId xmlns:a16="http://schemas.microsoft.com/office/drawing/2014/main" id="{6054A9BD-B50B-4BC7-B2D6-E935FB85C61A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3954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370</xdr:row>
      <xdr:rowOff>60960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B437D3C2-D3F4-4B3C-BBA2-807A998BAFB1}"/>
            </a:ext>
          </a:extLst>
        </xdr:cNvPr>
        <xdr:cNvSpPr txBox="1"/>
      </xdr:nvSpPr>
      <xdr:spPr>
        <a:xfrm>
          <a:off x="332232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370</xdr:row>
      <xdr:rowOff>60960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31D3DA2-ACD9-43C9-82B6-CEAB70358AAF}"/>
            </a:ext>
          </a:extLst>
        </xdr:cNvPr>
        <xdr:cNvSpPr txBox="1"/>
      </xdr:nvSpPr>
      <xdr:spPr>
        <a:xfrm>
          <a:off x="1404366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370</xdr:row>
      <xdr:rowOff>60960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CEA34B2-1C84-43D4-BC0A-8F01AD294949}"/>
            </a:ext>
          </a:extLst>
        </xdr:cNvPr>
        <xdr:cNvSpPr txBox="1"/>
      </xdr:nvSpPr>
      <xdr:spPr>
        <a:xfrm>
          <a:off x="1756410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370</xdr:row>
      <xdr:rowOff>60960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94FC61D4-D7A2-4388-905B-E3A14869CFFD}"/>
            </a:ext>
          </a:extLst>
        </xdr:cNvPr>
        <xdr:cNvSpPr txBox="1"/>
      </xdr:nvSpPr>
      <xdr:spPr>
        <a:xfrm>
          <a:off x="2087880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370</xdr:row>
      <xdr:rowOff>60960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FCA4E7A-39FD-45F9-9D23-D4520801F748}"/>
            </a:ext>
          </a:extLst>
        </xdr:cNvPr>
        <xdr:cNvSpPr txBox="1"/>
      </xdr:nvSpPr>
      <xdr:spPr>
        <a:xfrm>
          <a:off x="2436114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355</xdr:row>
      <xdr:rowOff>60960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D34ED02-EF58-4472-8652-D6FFB8D21336}"/>
            </a:ext>
          </a:extLst>
        </xdr:cNvPr>
        <xdr:cNvSpPr txBox="1"/>
      </xdr:nvSpPr>
      <xdr:spPr>
        <a:xfrm>
          <a:off x="601980" y="3447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368</xdr:row>
      <xdr:rowOff>60960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B646A8F4-3234-4A18-8A6A-00CDE1D9C581}"/>
            </a:ext>
          </a:extLst>
        </xdr:cNvPr>
        <xdr:cNvSpPr txBox="1"/>
      </xdr:nvSpPr>
      <xdr:spPr>
        <a:xfrm>
          <a:off x="3322320" y="3477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368</xdr:row>
      <xdr:rowOff>60960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F245D3-2D17-49B1-8D0A-67B1A0278A9B}"/>
            </a:ext>
          </a:extLst>
        </xdr:cNvPr>
        <xdr:cNvSpPr txBox="1"/>
      </xdr:nvSpPr>
      <xdr:spPr>
        <a:xfrm>
          <a:off x="601980" y="3477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6C2BE6A-552F-414B-901E-D83D14D76D9E}"/>
            </a:ext>
          </a:extLst>
        </xdr:cNvPr>
        <xdr:cNvSpPr txBox="1"/>
      </xdr:nvSpPr>
      <xdr:spPr>
        <a:xfrm>
          <a:off x="60198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380</xdr:row>
      <xdr:rowOff>0</xdr:rowOff>
    </xdr:from>
    <xdr:ext cx="304800" cy="304800"/>
    <xdr:sp macro="" textlink="">
      <xdr:nvSpPr>
        <xdr:cNvPr id="288" name="AutoShape 1" descr="Image result for flags of the home nations">
          <a:extLst>
            <a:ext uri="{FF2B5EF4-FFF2-40B4-BE49-F238E27FC236}">
              <a16:creationId xmlns:a16="http://schemas.microsoft.com/office/drawing/2014/main" id="{CAA967F0-886B-4DC4-9522-58F41DEC8937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608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370</xdr:row>
      <xdr:rowOff>60960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CAECB979-1267-472B-BFEF-2C73D422EF2C}"/>
            </a:ext>
          </a:extLst>
        </xdr:cNvPr>
        <xdr:cNvSpPr txBox="1"/>
      </xdr:nvSpPr>
      <xdr:spPr>
        <a:xfrm>
          <a:off x="601980" y="3493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355</xdr:row>
      <xdr:rowOff>60960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BAE33EA-C25A-4F1F-AA6C-419277138C07}"/>
            </a:ext>
          </a:extLst>
        </xdr:cNvPr>
        <xdr:cNvSpPr txBox="1"/>
      </xdr:nvSpPr>
      <xdr:spPr>
        <a:xfrm>
          <a:off x="601980" y="3447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355</xdr:row>
      <xdr:rowOff>60960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74D3B041-C93A-451F-A649-B58B82A5A50F}"/>
            </a:ext>
          </a:extLst>
        </xdr:cNvPr>
        <xdr:cNvSpPr txBox="1"/>
      </xdr:nvSpPr>
      <xdr:spPr>
        <a:xfrm>
          <a:off x="601980" y="3447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380</xdr:row>
      <xdr:rowOff>0</xdr:rowOff>
    </xdr:from>
    <xdr:ext cx="304800" cy="304800"/>
    <xdr:sp macro="" textlink="">
      <xdr:nvSpPr>
        <xdr:cNvPr id="292" name="AutoShape 1" descr="Image result for flags of the home nations">
          <a:extLst>
            <a:ext uri="{FF2B5EF4-FFF2-40B4-BE49-F238E27FC236}">
              <a16:creationId xmlns:a16="http://schemas.microsoft.com/office/drawing/2014/main" id="{9A85AA64-060A-4EAA-8D29-F371F4C95D01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608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380</xdr:row>
      <xdr:rowOff>0</xdr:rowOff>
    </xdr:from>
    <xdr:ext cx="304800" cy="304800"/>
    <xdr:sp macro="" textlink="">
      <xdr:nvSpPr>
        <xdr:cNvPr id="293" name="AutoShape 1" descr="Image result for flags of the home nations">
          <a:extLst>
            <a:ext uri="{FF2B5EF4-FFF2-40B4-BE49-F238E27FC236}">
              <a16:creationId xmlns:a16="http://schemas.microsoft.com/office/drawing/2014/main" id="{CA929D73-8783-432B-97C7-FD0D6EAC403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608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386</xdr:row>
      <xdr:rowOff>60960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B863959D-2B79-4B17-B9EE-EE31DD7E8D3F}"/>
            </a:ext>
          </a:extLst>
        </xdr:cNvPr>
        <xdr:cNvSpPr txBox="1"/>
      </xdr:nvSpPr>
      <xdr:spPr>
        <a:xfrm>
          <a:off x="332232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386</xdr:row>
      <xdr:rowOff>60960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F00B5696-337B-4D7B-AB25-236EB860EFBB}"/>
            </a:ext>
          </a:extLst>
        </xdr:cNvPr>
        <xdr:cNvSpPr txBox="1"/>
      </xdr:nvSpPr>
      <xdr:spPr>
        <a:xfrm>
          <a:off x="1404366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386</xdr:row>
      <xdr:rowOff>60960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20A1AE5A-04D0-436F-89EE-86B79A310B63}"/>
            </a:ext>
          </a:extLst>
        </xdr:cNvPr>
        <xdr:cNvSpPr txBox="1"/>
      </xdr:nvSpPr>
      <xdr:spPr>
        <a:xfrm>
          <a:off x="1756410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386</xdr:row>
      <xdr:rowOff>60960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8CD7B03-262D-407B-A69F-5EBD131F0B4E}"/>
            </a:ext>
          </a:extLst>
        </xdr:cNvPr>
        <xdr:cNvSpPr txBox="1"/>
      </xdr:nvSpPr>
      <xdr:spPr>
        <a:xfrm>
          <a:off x="2087880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386</xdr:row>
      <xdr:rowOff>60960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4D19FD99-AC7B-44DC-B6A2-97118AACD8C6}"/>
            </a:ext>
          </a:extLst>
        </xdr:cNvPr>
        <xdr:cNvSpPr txBox="1"/>
      </xdr:nvSpPr>
      <xdr:spPr>
        <a:xfrm>
          <a:off x="2436114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383</xdr:row>
      <xdr:rowOff>60960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6517A58-C0E7-48C4-B5B2-F880639CF242}"/>
            </a:ext>
          </a:extLst>
        </xdr:cNvPr>
        <xdr:cNvSpPr txBox="1"/>
      </xdr:nvSpPr>
      <xdr:spPr>
        <a:xfrm>
          <a:off x="601980" y="366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385</xdr:row>
      <xdr:rowOff>60960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206CCD9F-2C57-4A99-B6A2-D02CB338036C}"/>
            </a:ext>
          </a:extLst>
        </xdr:cNvPr>
        <xdr:cNvSpPr txBox="1"/>
      </xdr:nvSpPr>
      <xdr:spPr>
        <a:xfrm>
          <a:off x="3322320" y="3691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385</xdr:row>
      <xdr:rowOff>60960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6F11203-A945-4CDA-B417-803621354DAE}"/>
            </a:ext>
          </a:extLst>
        </xdr:cNvPr>
        <xdr:cNvSpPr txBox="1"/>
      </xdr:nvSpPr>
      <xdr:spPr>
        <a:xfrm>
          <a:off x="601980" y="3691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386</xdr:row>
      <xdr:rowOff>60960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29C8247F-85BE-4A34-BE1D-B47757AF5F2A}"/>
            </a:ext>
          </a:extLst>
        </xdr:cNvPr>
        <xdr:cNvSpPr txBox="1"/>
      </xdr:nvSpPr>
      <xdr:spPr>
        <a:xfrm>
          <a:off x="60198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03" name="AutoShape 1" descr="Image result for flags of the home nations">
          <a:extLst>
            <a:ext uri="{FF2B5EF4-FFF2-40B4-BE49-F238E27FC236}">
              <a16:creationId xmlns:a16="http://schemas.microsoft.com/office/drawing/2014/main" id="{412AF5B0-85E6-4664-882B-6A587D48367D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04" name="AutoShape 1" descr="Image result for flags of the home nations">
          <a:extLst>
            <a:ext uri="{FF2B5EF4-FFF2-40B4-BE49-F238E27FC236}">
              <a16:creationId xmlns:a16="http://schemas.microsoft.com/office/drawing/2014/main" id="{86A4630D-9DC9-4141-9168-DEEB1C683D85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05" name="AutoShape 1" descr="Image result for flags of the home nations">
          <a:extLst>
            <a:ext uri="{FF2B5EF4-FFF2-40B4-BE49-F238E27FC236}">
              <a16:creationId xmlns:a16="http://schemas.microsoft.com/office/drawing/2014/main" id="{0555A8FE-F819-4BAE-B34B-DD89519846CA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383</xdr:row>
      <xdr:rowOff>60960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57235466-C9C5-4C45-8681-8F859C3BD6AF}"/>
            </a:ext>
          </a:extLst>
        </xdr:cNvPr>
        <xdr:cNvSpPr txBox="1"/>
      </xdr:nvSpPr>
      <xdr:spPr>
        <a:xfrm>
          <a:off x="601980" y="3660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385</xdr:row>
      <xdr:rowOff>60960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90A81EA1-C4AC-41D7-B528-9F35E9C670A6}"/>
            </a:ext>
          </a:extLst>
        </xdr:cNvPr>
        <xdr:cNvSpPr txBox="1"/>
      </xdr:nvSpPr>
      <xdr:spPr>
        <a:xfrm>
          <a:off x="601980" y="3691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386</xdr:row>
      <xdr:rowOff>60960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2FADB522-A75F-4DA3-A834-8E9F56641B50}"/>
            </a:ext>
          </a:extLst>
        </xdr:cNvPr>
        <xdr:cNvSpPr txBox="1"/>
      </xdr:nvSpPr>
      <xdr:spPr>
        <a:xfrm>
          <a:off x="601980" y="3706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09" name="AutoShape 1" descr="Image result for flags of the home nations">
          <a:extLst>
            <a:ext uri="{FF2B5EF4-FFF2-40B4-BE49-F238E27FC236}">
              <a16:creationId xmlns:a16="http://schemas.microsoft.com/office/drawing/2014/main" id="{EE1B9EA9-C0AD-498E-A550-4A7F8D4301D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10" name="AutoShape 1" descr="Image result for flags of the home nations">
          <a:extLst>
            <a:ext uri="{FF2B5EF4-FFF2-40B4-BE49-F238E27FC236}">
              <a16:creationId xmlns:a16="http://schemas.microsoft.com/office/drawing/2014/main" id="{B5EF0AF6-69FC-484C-85C4-83AA562275C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397</xdr:row>
      <xdr:rowOff>0</xdr:rowOff>
    </xdr:from>
    <xdr:ext cx="304800" cy="304800"/>
    <xdr:sp macro="" textlink="">
      <xdr:nvSpPr>
        <xdr:cNvPr id="311" name="AutoShape 1" descr="Image result for flags of the home nations">
          <a:extLst>
            <a:ext uri="{FF2B5EF4-FFF2-40B4-BE49-F238E27FC236}">
              <a16:creationId xmlns:a16="http://schemas.microsoft.com/office/drawing/2014/main" id="{90A01452-8791-41B9-B7D6-15688BC6840C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3822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403</xdr:row>
      <xdr:rowOff>60960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40769DA-9128-4E89-A455-9AC326172B1E}"/>
            </a:ext>
          </a:extLst>
        </xdr:cNvPr>
        <xdr:cNvSpPr txBox="1"/>
      </xdr:nvSpPr>
      <xdr:spPr>
        <a:xfrm>
          <a:off x="332232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403</xdr:row>
      <xdr:rowOff>60960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D55D42F-F4D5-4F33-B771-067AA32D0310}"/>
            </a:ext>
          </a:extLst>
        </xdr:cNvPr>
        <xdr:cNvSpPr txBox="1"/>
      </xdr:nvSpPr>
      <xdr:spPr>
        <a:xfrm>
          <a:off x="1404366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403</xdr:row>
      <xdr:rowOff>60960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F92E514-A98E-43E5-9E43-AD9C003A6C50}"/>
            </a:ext>
          </a:extLst>
        </xdr:cNvPr>
        <xdr:cNvSpPr txBox="1"/>
      </xdr:nvSpPr>
      <xdr:spPr>
        <a:xfrm>
          <a:off x="1756410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403</xdr:row>
      <xdr:rowOff>60960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CCBACEB2-C596-4E6D-990C-6873BE6BE110}"/>
            </a:ext>
          </a:extLst>
        </xdr:cNvPr>
        <xdr:cNvSpPr txBox="1"/>
      </xdr:nvSpPr>
      <xdr:spPr>
        <a:xfrm>
          <a:off x="2087880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403</xdr:row>
      <xdr:rowOff>60960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08F6B95-6777-4032-8E89-A3D089E8D75B}"/>
            </a:ext>
          </a:extLst>
        </xdr:cNvPr>
        <xdr:cNvSpPr txBox="1"/>
      </xdr:nvSpPr>
      <xdr:spPr>
        <a:xfrm>
          <a:off x="2436114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400</xdr:row>
      <xdr:rowOff>60960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E6C1F68-F120-4352-B67B-27F7BEC08584}"/>
            </a:ext>
          </a:extLst>
        </xdr:cNvPr>
        <xdr:cNvSpPr txBox="1"/>
      </xdr:nvSpPr>
      <xdr:spPr>
        <a:xfrm>
          <a:off x="60198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402</xdr:row>
      <xdr:rowOff>60960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A36858C-B8A8-496F-86BE-DC45E82440E8}"/>
            </a:ext>
          </a:extLst>
        </xdr:cNvPr>
        <xdr:cNvSpPr txBox="1"/>
      </xdr:nvSpPr>
      <xdr:spPr>
        <a:xfrm>
          <a:off x="332232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402</xdr:row>
      <xdr:rowOff>60960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1452F36C-1F1F-422D-AC46-349A38E05693}"/>
            </a:ext>
          </a:extLst>
        </xdr:cNvPr>
        <xdr:cNvSpPr txBox="1"/>
      </xdr:nvSpPr>
      <xdr:spPr>
        <a:xfrm>
          <a:off x="60198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403</xdr:row>
      <xdr:rowOff>60960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5D7D3A09-E9EF-4F06-B019-64D8B14F8925}"/>
            </a:ext>
          </a:extLst>
        </xdr:cNvPr>
        <xdr:cNvSpPr txBox="1"/>
      </xdr:nvSpPr>
      <xdr:spPr>
        <a:xfrm>
          <a:off x="60198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1" name="AutoShape 1" descr="Image result for flags of the home nations">
          <a:extLst>
            <a:ext uri="{FF2B5EF4-FFF2-40B4-BE49-F238E27FC236}">
              <a16:creationId xmlns:a16="http://schemas.microsoft.com/office/drawing/2014/main" id="{85269845-14A8-49DC-A31E-F146E0D871EA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2" name="AutoShape 1" descr="Image result for flags of the home nations">
          <a:extLst>
            <a:ext uri="{FF2B5EF4-FFF2-40B4-BE49-F238E27FC236}">
              <a16:creationId xmlns:a16="http://schemas.microsoft.com/office/drawing/2014/main" id="{B402FF8A-574D-4B22-8B35-3C9171E9393D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3" name="AutoShape 1" descr="Image result for flags of the home nations">
          <a:extLst>
            <a:ext uri="{FF2B5EF4-FFF2-40B4-BE49-F238E27FC236}">
              <a16:creationId xmlns:a16="http://schemas.microsoft.com/office/drawing/2014/main" id="{AC477F2C-1EB4-464B-BD60-692725C4EB8F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400</xdr:row>
      <xdr:rowOff>60960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6D43DB5-5D08-4658-A6E2-AAD0D8DFF594}"/>
            </a:ext>
          </a:extLst>
        </xdr:cNvPr>
        <xdr:cNvSpPr txBox="1"/>
      </xdr:nvSpPr>
      <xdr:spPr>
        <a:xfrm>
          <a:off x="601980" y="3874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402</xdr:row>
      <xdr:rowOff>60960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1C54618-F3B0-44B3-9409-13E8FA8EAB09}"/>
            </a:ext>
          </a:extLst>
        </xdr:cNvPr>
        <xdr:cNvSpPr txBox="1"/>
      </xdr:nvSpPr>
      <xdr:spPr>
        <a:xfrm>
          <a:off x="601980" y="3904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403</xdr:row>
      <xdr:rowOff>60960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EEA7DD8-4BC7-401F-8F8A-8B17B71AE4FE}"/>
            </a:ext>
          </a:extLst>
        </xdr:cNvPr>
        <xdr:cNvSpPr txBox="1"/>
      </xdr:nvSpPr>
      <xdr:spPr>
        <a:xfrm>
          <a:off x="601980" y="3919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7" name="AutoShape 1" descr="Image result for flags of the home nations">
          <a:extLst>
            <a:ext uri="{FF2B5EF4-FFF2-40B4-BE49-F238E27FC236}">
              <a16:creationId xmlns:a16="http://schemas.microsoft.com/office/drawing/2014/main" id="{60EA8794-90AA-4CCC-A625-A4DCB90C3DE3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8" name="AutoShape 1" descr="Image result for flags of the home nations">
          <a:extLst>
            <a:ext uri="{FF2B5EF4-FFF2-40B4-BE49-F238E27FC236}">
              <a16:creationId xmlns:a16="http://schemas.microsoft.com/office/drawing/2014/main" id="{6357E04C-B891-4C84-836B-DFCE2933BCAF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29" name="AutoShape 1" descr="Image result for flags of the home nations">
          <a:extLst>
            <a:ext uri="{FF2B5EF4-FFF2-40B4-BE49-F238E27FC236}">
              <a16:creationId xmlns:a16="http://schemas.microsoft.com/office/drawing/2014/main" id="{9C1D9211-8EF7-4EC1-8240-E3828E808405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30" name="AutoShape 1" descr="Image result for flags of the home nations">
          <a:extLst>
            <a:ext uri="{FF2B5EF4-FFF2-40B4-BE49-F238E27FC236}">
              <a16:creationId xmlns:a16="http://schemas.microsoft.com/office/drawing/2014/main" id="{45B9861C-8126-4B0A-A30E-BD684BCCF45E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31" name="AutoShape 1" descr="Image result for flags of the home nations">
          <a:extLst>
            <a:ext uri="{FF2B5EF4-FFF2-40B4-BE49-F238E27FC236}">
              <a16:creationId xmlns:a16="http://schemas.microsoft.com/office/drawing/2014/main" id="{D2522A3A-5F67-4671-87D7-8563C6FE3AEF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411</xdr:row>
      <xdr:rowOff>0</xdr:rowOff>
    </xdr:from>
    <xdr:ext cx="304800" cy="304800"/>
    <xdr:sp macro="" textlink="">
      <xdr:nvSpPr>
        <xdr:cNvPr id="332" name="AutoShape 1" descr="Image result for flags of the home nations">
          <a:extLst>
            <a:ext uri="{FF2B5EF4-FFF2-40B4-BE49-F238E27FC236}">
              <a16:creationId xmlns:a16="http://schemas.microsoft.com/office/drawing/2014/main" id="{33C406E7-199A-4941-A875-32E305888CE3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0355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420</xdr:row>
      <xdr:rowOff>60960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2DD5B5A2-3655-4F16-9A31-ECCC3CB7E8F5}"/>
            </a:ext>
          </a:extLst>
        </xdr:cNvPr>
        <xdr:cNvSpPr txBox="1"/>
      </xdr:nvSpPr>
      <xdr:spPr>
        <a:xfrm>
          <a:off x="332232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420</xdr:row>
      <xdr:rowOff>60960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6861AD4C-89B4-49E2-BDC0-553F02B40E50}"/>
            </a:ext>
          </a:extLst>
        </xdr:cNvPr>
        <xdr:cNvSpPr txBox="1"/>
      </xdr:nvSpPr>
      <xdr:spPr>
        <a:xfrm>
          <a:off x="1404366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420</xdr:row>
      <xdr:rowOff>60960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D919CB3-C9A6-4A6F-97C0-48D2CA178EF1}"/>
            </a:ext>
          </a:extLst>
        </xdr:cNvPr>
        <xdr:cNvSpPr txBox="1"/>
      </xdr:nvSpPr>
      <xdr:spPr>
        <a:xfrm>
          <a:off x="1756410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420</xdr:row>
      <xdr:rowOff>60960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55B6AAE-926D-459A-B9A3-8CBAA1593509}"/>
            </a:ext>
          </a:extLst>
        </xdr:cNvPr>
        <xdr:cNvSpPr txBox="1"/>
      </xdr:nvSpPr>
      <xdr:spPr>
        <a:xfrm>
          <a:off x="2087880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420</xdr:row>
      <xdr:rowOff>60960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78EA065C-4990-4322-AADD-87F659C3607E}"/>
            </a:ext>
          </a:extLst>
        </xdr:cNvPr>
        <xdr:cNvSpPr txBox="1"/>
      </xdr:nvSpPr>
      <xdr:spPr>
        <a:xfrm>
          <a:off x="2436114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3497E01-73F3-4C99-8CFD-6CF93C9B1DD0}"/>
            </a:ext>
          </a:extLst>
        </xdr:cNvPr>
        <xdr:cNvSpPr txBox="1"/>
      </xdr:nvSpPr>
      <xdr:spPr>
        <a:xfrm>
          <a:off x="601980" y="408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419</xdr:row>
      <xdr:rowOff>60960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8730E1EC-D37C-4F1F-A98E-FFAEC2F9CBF4}"/>
            </a:ext>
          </a:extLst>
        </xdr:cNvPr>
        <xdr:cNvSpPr txBox="1"/>
      </xdr:nvSpPr>
      <xdr:spPr>
        <a:xfrm>
          <a:off x="3322320" y="411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419</xdr:row>
      <xdr:rowOff>60960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9CAEAD1-CB45-417A-8BFF-CDF8CA0B5456}"/>
            </a:ext>
          </a:extLst>
        </xdr:cNvPr>
        <xdr:cNvSpPr txBox="1"/>
      </xdr:nvSpPr>
      <xdr:spPr>
        <a:xfrm>
          <a:off x="601980" y="411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420</xdr:row>
      <xdr:rowOff>60960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94F65A0D-F0E9-4694-92D1-BBA0A1735C25}"/>
            </a:ext>
          </a:extLst>
        </xdr:cNvPr>
        <xdr:cNvSpPr txBox="1"/>
      </xdr:nvSpPr>
      <xdr:spPr>
        <a:xfrm>
          <a:off x="60198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42" name="AutoShape 1" descr="Image result for flags of the home nations">
          <a:extLst>
            <a:ext uri="{FF2B5EF4-FFF2-40B4-BE49-F238E27FC236}">
              <a16:creationId xmlns:a16="http://schemas.microsoft.com/office/drawing/2014/main" id="{9D584D38-E20C-4CAD-BA71-36052966CDE1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43" name="AutoShape 1" descr="Image result for flags of the home nations">
          <a:extLst>
            <a:ext uri="{FF2B5EF4-FFF2-40B4-BE49-F238E27FC236}">
              <a16:creationId xmlns:a16="http://schemas.microsoft.com/office/drawing/2014/main" id="{7F4D5BAF-28AB-4007-8815-89F228A16DC9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44" name="AutoShape 1" descr="Image result for flags of the home nations">
          <a:extLst>
            <a:ext uri="{FF2B5EF4-FFF2-40B4-BE49-F238E27FC236}">
              <a16:creationId xmlns:a16="http://schemas.microsoft.com/office/drawing/2014/main" id="{03376A8C-13D1-46D3-BDB8-1E5BFBEDEBB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FA1F79D-E4D6-49D0-BFB6-178397CD2782}"/>
            </a:ext>
          </a:extLst>
        </xdr:cNvPr>
        <xdr:cNvSpPr txBox="1"/>
      </xdr:nvSpPr>
      <xdr:spPr>
        <a:xfrm>
          <a:off x="601980" y="408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419</xdr:row>
      <xdr:rowOff>60960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70EFD3-9BB2-48AD-8A37-9E700900226F}"/>
            </a:ext>
          </a:extLst>
        </xdr:cNvPr>
        <xdr:cNvSpPr txBox="1"/>
      </xdr:nvSpPr>
      <xdr:spPr>
        <a:xfrm>
          <a:off x="601980" y="411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420</xdr:row>
      <xdr:rowOff>60960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313374F-7B6F-47D7-BD18-DEFBC2E63F98}"/>
            </a:ext>
          </a:extLst>
        </xdr:cNvPr>
        <xdr:cNvSpPr txBox="1"/>
      </xdr:nvSpPr>
      <xdr:spPr>
        <a:xfrm>
          <a:off x="601980" y="413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48" name="AutoShape 1" descr="Image result for flags of the home nations">
          <a:extLst>
            <a:ext uri="{FF2B5EF4-FFF2-40B4-BE49-F238E27FC236}">
              <a16:creationId xmlns:a16="http://schemas.microsoft.com/office/drawing/2014/main" id="{431360C8-6ECC-4482-8A17-8BC8930F991C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49" name="AutoShape 1" descr="Image result for flags of the home nations">
          <a:extLst>
            <a:ext uri="{FF2B5EF4-FFF2-40B4-BE49-F238E27FC236}">
              <a16:creationId xmlns:a16="http://schemas.microsoft.com/office/drawing/2014/main" id="{5946A934-95BF-42E6-B4E5-91400BAC0C7C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0" name="AutoShape 1" descr="Image result for flags of the home nations">
          <a:extLst>
            <a:ext uri="{FF2B5EF4-FFF2-40B4-BE49-F238E27FC236}">
              <a16:creationId xmlns:a16="http://schemas.microsoft.com/office/drawing/2014/main" id="{C5ED2158-5CD9-49F5-A52B-8FB29B26345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1" name="AutoShape 1" descr="Image result for flags of the home nations">
          <a:extLst>
            <a:ext uri="{FF2B5EF4-FFF2-40B4-BE49-F238E27FC236}">
              <a16:creationId xmlns:a16="http://schemas.microsoft.com/office/drawing/2014/main" id="{6BDDDB86-8697-4F4F-9041-DEDF024E5592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2" name="AutoShape 1" descr="Image result for flags of the home nations">
          <a:extLst>
            <a:ext uri="{FF2B5EF4-FFF2-40B4-BE49-F238E27FC236}">
              <a16:creationId xmlns:a16="http://schemas.microsoft.com/office/drawing/2014/main" id="{BC3C2F93-1D30-4254-8D85-A96AE14DF166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3" name="AutoShape 1" descr="Image result for flags of the home nations">
          <a:extLst>
            <a:ext uri="{FF2B5EF4-FFF2-40B4-BE49-F238E27FC236}">
              <a16:creationId xmlns:a16="http://schemas.microsoft.com/office/drawing/2014/main" id="{F5B6589B-F2A4-4AF2-A1B3-657853418D8D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4" name="AutoShape 1" descr="Image result for flags of the home nations">
          <a:extLst>
            <a:ext uri="{FF2B5EF4-FFF2-40B4-BE49-F238E27FC236}">
              <a16:creationId xmlns:a16="http://schemas.microsoft.com/office/drawing/2014/main" id="{5DB1550D-BF18-4215-B947-7C691A38DA68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5" name="AutoShape 1" descr="Image result for flags of the home nations">
          <a:extLst>
            <a:ext uri="{FF2B5EF4-FFF2-40B4-BE49-F238E27FC236}">
              <a16:creationId xmlns:a16="http://schemas.microsoft.com/office/drawing/2014/main" id="{A1070BEC-A570-4AEB-A3A5-799AA537E8DB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428</xdr:row>
      <xdr:rowOff>0</xdr:rowOff>
    </xdr:from>
    <xdr:ext cx="304800" cy="304800"/>
    <xdr:sp macro="" textlink="">
      <xdr:nvSpPr>
        <xdr:cNvPr id="356" name="AutoShape 1" descr="Image result for flags of the home nations">
          <a:extLst>
            <a:ext uri="{FF2B5EF4-FFF2-40B4-BE49-F238E27FC236}">
              <a16:creationId xmlns:a16="http://schemas.microsoft.com/office/drawing/2014/main" id="{42A8864D-A818-4333-99EF-200FB72A25B8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24891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434</xdr:row>
      <xdr:rowOff>60960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D31EF32D-5516-4922-843B-9862BEB7FC33}"/>
            </a:ext>
          </a:extLst>
        </xdr:cNvPr>
        <xdr:cNvSpPr txBox="1"/>
      </xdr:nvSpPr>
      <xdr:spPr>
        <a:xfrm>
          <a:off x="332232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28</xdr:col>
      <xdr:colOff>601980</xdr:colOff>
      <xdr:row>434</xdr:row>
      <xdr:rowOff>60960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F1F5D3A-F1E0-42C0-9D98-2A36CB41EE4F}"/>
            </a:ext>
          </a:extLst>
        </xdr:cNvPr>
        <xdr:cNvSpPr txBox="1"/>
      </xdr:nvSpPr>
      <xdr:spPr>
        <a:xfrm>
          <a:off x="1404366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35</xdr:col>
      <xdr:colOff>601980</xdr:colOff>
      <xdr:row>434</xdr:row>
      <xdr:rowOff>60960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92F14D10-FB83-4B13-93B9-0B1ACD5AA6EF}"/>
            </a:ext>
          </a:extLst>
        </xdr:cNvPr>
        <xdr:cNvSpPr txBox="1"/>
      </xdr:nvSpPr>
      <xdr:spPr>
        <a:xfrm>
          <a:off x="1756410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42</xdr:col>
      <xdr:colOff>601980</xdr:colOff>
      <xdr:row>434</xdr:row>
      <xdr:rowOff>60960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8029F1C2-B585-4EB0-8E7A-35D5D87BA25F}"/>
            </a:ext>
          </a:extLst>
        </xdr:cNvPr>
        <xdr:cNvSpPr txBox="1"/>
      </xdr:nvSpPr>
      <xdr:spPr>
        <a:xfrm>
          <a:off x="2087880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49</xdr:col>
      <xdr:colOff>601980</xdr:colOff>
      <xdr:row>434</xdr:row>
      <xdr:rowOff>60960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7438014-98CD-43D1-8AB1-590F2E5D4E6D}"/>
            </a:ext>
          </a:extLst>
        </xdr:cNvPr>
        <xdr:cNvSpPr txBox="1"/>
      </xdr:nvSpPr>
      <xdr:spPr>
        <a:xfrm>
          <a:off x="2436114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431</xdr:row>
      <xdr:rowOff>60960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DF40E14D-4CCC-4F9D-ADEC-7C32F778BAF7}"/>
            </a:ext>
          </a:extLst>
        </xdr:cNvPr>
        <xdr:cNvSpPr txBox="1"/>
      </xdr:nvSpPr>
      <xdr:spPr>
        <a:xfrm>
          <a:off x="601980" y="430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433</xdr:row>
      <xdr:rowOff>60960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8B4601-052A-4BD1-BAAB-A7444D3B646F}"/>
            </a:ext>
          </a:extLst>
        </xdr:cNvPr>
        <xdr:cNvSpPr txBox="1"/>
      </xdr:nvSpPr>
      <xdr:spPr>
        <a:xfrm>
          <a:off x="332232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433</xdr:row>
      <xdr:rowOff>60960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BCADA86-6FBA-48C2-9B78-293E25CC5B03}"/>
            </a:ext>
          </a:extLst>
        </xdr:cNvPr>
        <xdr:cNvSpPr txBox="1"/>
      </xdr:nvSpPr>
      <xdr:spPr>
        <a:xfrm>
          <a:off x="60198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434</xdr:row>
      <xdr:rowOff>60960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2412047-9800-41AB-B833-3590B5E4EA47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65</xdr:col>
      <xdr:colOff>0</xdr:colOff>
      <xdr:row>442</xdr:row>
      <xdr:rowOff>0</xdr:rowOff>
    </xdr:from>
    <xdr:ext cx="304800" cy="304800"/>
    <xdr:sp macro="" textlink="">
      <xdr:nvSpPr>
        <xdr:cNvPr id="366" name="AutoShape 1" descr="Image result for flags of the home nations">
          <a:extLst>
            <a:ext uri="{FF2B5EF4-FFF2-40B4-BE49-F238E27FC236}">
              <a16:creationId xmlns:a16="http://schemas.microsoft.com/office/drawing/2014/main" id="{F3AF832C-4271-4690-AEA8-269129C304E9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4622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442</xdr:row>
      <xdr:rowOff>0</xdr:rowOff>
    </xdr:from>
    <xdr:ext cx="304800" cy="304800"/>
    <xdr:sp macro="" textlink="">
      <xdr:nvSpPr>
        <xdr:cNvPr id="367" name="AutoShape 1" descr="Image result for flags of the home nations">
          <a:extLst>
            <a:ext uri="{FF2B5EF4-FFF2-40B4-BE49-F238E27FC236}">
              <a16:creationId xmlns:a16="http://schemas.microsoft.com/office/drawing/2014/main" id="{BCFD63EA-EB1F-411C-B71A-A659AF1ECD18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4622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65</xdr:col>
      <xdr:colOff>0</xdr:colOff>
      <xdr:row>442</xdr:row>
      <xdr:rowOff>0</xdr:rowOff>
    </xdr:from>
    <xdr:ext cx="304800" cy="304800"/>
    <xdr:sp macro="" textlink="">
      <xdr:nvSpPr>
        <xdr:cNvPr id="368" name="AutoShape 1" descr="Image result for flags of the home nations">
          <a:extLst>
            <a:ext uri="{FF2B5EF4-FFF2-40B4-BE49-F238E27FC236}">
              <a16:creationId xmlns:a16="http://schemas.microsoft.com/office/drawing/2014/main" id="{31C6AD5D-2DF9-48F0-B3E1-6A90E302B2FD}"/>
            </a:ext>
          </a:extLst>
        </xdr:cNvPr>
        <xdr:cNvSpPr>
          <a:spLocks noChangeAspect="1" noChangeArrowheads="1"/>
        </xdr:cNvSpPr>
      </xdr:nvSpPr>
      <xdr:spPr bwMode="auto">
        <a:xfrm>
          <a:off x="31897320" y="44622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601980</xdr:colOff>
      <xdr:row>431</xdr:row>
      <xdr:rowOff>60960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2855F924-8D85-47BD-8680-C7C2998366BE}"/>
            </a:ext>
          </a:extLst>
        </xdr:cNvPr>
        <xdr:cNvSpPr txBox="1"/>
      </xdr:nvSpPr>
      <xdr:spPr>
        <a:xfrm>
          <a:off x="601980" y="430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433</xdr:row>
      <xdr:rowOff>60960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54301965-A8E4-45D1-B1A4-6EB964EFBD99}"/>
            </a:ext>
          </a:extLst>
        </xdr:cNvPr>
        <xdr:cNvSpPr txBox="1"/>
      </xdr:nvSpPr>
      <xdr:spPr>
        <a:xfrm>
          <a:off x="601980" y="433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434</xdr:row>
      <xdr:rowOff>60960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3E51709F-BA0D-4293-B279-89A726620713}"/>
            </a:ext>
          </a:extLst>
        </xdr:cNvPr>
        <xdr:cNvSpPr txBox="1"/>
      </xdr:nvSpPr>
      <xdr:spPr>
        <a:xfrm>
          <a:off x="601980" y="4346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17</xdr:row>
      <xdr:rowOff>60960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D7FD48C8-69D6-4557-9F0B-02620A36E4B8}"/>
            </a:ext>
          </a:extLst>
        </xdr:cNvPr>
        <xdr:cNvSpPr txBox="1"/>
      </xdr:nvSpPr>
      <xdr:spPr>
        <a:xfrm>
          <a:off x="3459480" y="27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18</xdr:row>
      <xdr:rowOff>60960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6AD315C8-4B0E-4905-BCEA-1F2522A8753A}"/>
            </a:ext>
          </a:extLst>
        </xdr:cNvPr>
        <xdr:cNvSpPr txBox="1"/>
      </xdr:nvSpPr>
      <xdr:spPr>
        <a:xfrm>
          <a:off x="345948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</xdr:row>
      <xdr:rowOff>60960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4555ACD-4691-4B59-AD07-99FD23C5AE63}"/>
            </a:ext>
          </a:extLst>
        </xdr:cNvPr>
        <xdr:cNvSpPr txBox="1"/>
      </xdr:nvSpPr>
      <xdr:spPr>
        <a:xfrm>
          <a:off x="3459480" y="79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17</xdr:row>
      <xdr:rowOff>60960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2053D506-BAE3-4482-9724-8E3EA47AFCEF}"/>
            </a:ext>
          </a:extLst>
        </xdr:cNvPr>
        <xdr:cNvSpPr txBox="1"/>
      </xdr:nvSpPr>
      <xdr:spPr>
        <a:xfrm>
          <a:off x="7886700" y="27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18</xdr:row>
      <xdr:rowOff>60960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2519897E-33F7-40AF-B6AF-7C6177D7D921}"/>
            </a:ext>
          </a:extLst>
        </xdr:cNvPr>
        <xdr:cNvSpPr txBox="1"/>
      </xdr:nvSpPr>
      <xdr:spPr>
        <a:xfrm>
          <a:off x="788670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</xdr:row>
      <xdr:rowOff>60960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48D08CB-FC56-4728-8E26-60AA0EC33BD7}"/>
            </a:ext>
          </a:extLst>
        </xdr:cNvPr>
        <xdr:cNvSpPr txBox="1"/>
      </xdr:nvSpPr>
      <xdr:spPr>
        <a:xfrm>
          <a:off x="788670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17</xdr:row>
      <xdr:rowOff>60960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807886D-2E4C-48A1-B847-7A9D43ED276C}"/>
            </a:ext>
          </a:extLst>
        </xdr:cNvPr>
        <xdr:cNvSpPr txBox="1"/>
      </xdr:nvSpPr>
      <xdr:spPr>
        <a:xfrm>
          <a:off x="7886700" y="27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E037616-68E9-44C6-AB3A-F27E33AFA55B}"/>
            </a:ext>
          </a:extLst>
        </xdr:cNvPr>
        <xdr:cNvSpPr txBox="1"/>
      </xdr:nvSpPr>
      <xdr:spPr>
        <a:xfrm>
          <a:off x="1018032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9FC4439-3825-4EAF-B776-A9961B706A71}"/>
            </a:ext>
          </a:extLst>
        </xdr:cNvPr>
        <xdr:cNvSpPr txBox="1"/>
      </xdr:nvSpPr>
      <xdr:spPr>
        <a:xfrm>
          <a:off x="1018032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</xdr:row>
      <xdr:rowOff>60960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BFEFEDC-7FB3-4419-AB30-478CF4CADEAE}"/>
            </a:ext>
          </a:extLst>
        </xdr:cNvPr>
        <xdr:cNvSpPr txBox="1"/>
      </xdr:nvSpPr>
      <xdr:spPr>
        <a:xfrm>
          <a:off x="1018032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</xdr:row>
      <xdr:rowOff>60960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573A48D6-1BB3-4977-B7A2-EF709F1DFF8A}"/>
            </a:ext>
          </a:extLst>
        </xdr:cNvPr>
        <xdr:cNvSpPr txBox="1"/>
      </xdr:nvSpPr>
      <xdr:spPr>
        <a:xfrm>
          <a:off x="10180320" y="262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28</xdr:row>
      <xdr:rowOff>60960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DD01A0FD-012B-46AC-81D7-BD4BB2CACD04}"/>
            </a:ext>
          </a:extLst>
        </xdr:cNvPr>
        <xdr:cNvSpPr txBox="1"/>
      </xdr:nvSpPr>
      <xdr:spPr>
        <a:xfrm>
          <a:off x="7886700" y="445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28</xdr:row>
      <xdr:rowOff>60960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2925FF23-44C3-4293-90FB-AED6CE96EFF3}"/>
            </a:ext>
          </a:extLst>
        </xdr:cNvPr>
        <xdr:cNvSpPr txBox="1"/>
      </xdr:nvSpPr>
      <xdr:spPr>
        <a:xfrm>
          <a:off x="10180320" y="445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9FDEF34F-C833-400B-8765-FF64148992CA}"/>
            </a:ext>
          </a:extLst>
        </xdr:cNvPr>
        <xdr:cNvSpPr txBox="1"/>
      </xdr:nvSpPr>
      <xdr:spPr>
        <a:xfrm>
          <a:off x="345948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AE2115B1-F48C-40ED-8829-31C5BF047B7E}"/>
            </a:ext>
          </a:extLst>
        </xdr:cNvPr>
        <xdr:cNvSpPr txBox="1"/>
      </xdr:nvSpPr>
      <xdr:spPr>
        <a:xfrm>
          <a:off x="34594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25</xdr:row>
      <xdr:rowOff>60960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F6EBE6A-0747-4F85-8259-64D9DDAA9879}"/>
            </a:ext>
          </a:extLst>
        </xdr:cNvPr>
        <xdr:cNvSpPr txBox="1"/>
      </xdr:nvSpPr>
      <xdr:spPr>
        <a:xfrm>
          <a:off x="345948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27</xdr:row>
      <xdr:rowOff>60960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18E85554-E473-4BE2-A372-A74241EF287F}"/>
            </a:ext>
          </a:extLst>
        </xdr:cNvPr>
        <xdr:cNvSpPr txBox="1"/>
      </xdr:nvSpPr>
      <xdr:spPr>
        <a:xfrm>
          <a:off x="7886700" y="429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42</xdr:row>
      <xdr:rowOff>60960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EEF5524C-9EE5-43CE-83D1-02A77F1D0F19}"/>
            </a:ext>
          </a:extLst>
        </xdr:cNvPr>
        <xdr:cNvSpPr txBox="1"/>
      </xdr:nvSpPr>
      <xdr:spPr>
        <a:xfrm>
          <a:off x="788670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43</xdr:row>
      <xdr:rowOff>60960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BC0326E3-0723-4673-946A-8126D4584795}"/>
            </a:ext>
          </a:extLst>
        </xdr:cNvPr>
        <xdr:cNvSpPr txBox="1"/>
      </xdr:nvSpPr>
      <xdr:spPr>
        <a:xfrm>
          <a:off x="788670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42</xdr:row>
      <xdr:rowOff>60960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FB092020-5748-47C2-A7DA-611D741D9F20}"/>
            </a:ext>
          </a:extLst>
        </xdr:cNvPr>
        <xdr:cNvSpPr txBox="1"/>
      </xdr:nvSpPr>
      <xdr:spPr>
        <a:xfrm>
          <a:off x="788670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27</xdr:row>
      <xdr:rowOff>60960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9D830453-45FC-4DAC-B556-1B0EB240428B}"/>
            </a:ext>
          </a:extLst>
        </xdr:cNvPr>
        <xdr:cNvSpPr txBox="1"/>
      </xdr:nvSpPr>
      <xdr:spPr>
        <a:xfrm>
          <a:off x="3459480" y="429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60960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F97082CA-11B7-413D-BA1A-42D34390D9E1}"/>
            </a:ext>
          </a:extLst>
        </xdr:cNvPr>
        <xdr:cNvSpPr txBox="1"/>
      </xdr:nvSpPr>
      <xdr:spPr>
        <a:xfrm>
          <a:off x="3459480" y="445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60960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ED353AB-630D-428D-A1AA-3F3E200D9D55}"/>
            </a:ext>
          </a:extLst>
        </xdr:cNvPr>
        <xdr:cNvSpPr txBox="1"/>
      </xdr:nvSpPr>
      <xdr:spPr>
        <a:xfrm>
          <a:off x="3459480" y="460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41</xdr:row>
      <xdr:rowOff>60960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2D66FAE7-06C0-4C8C-A030-C051E3449562}"/>
            </a:ext>
          </a:extLst>
        </xdr:cNvPr>
        <xdr:cNvSpPr txBox="1"/>
      </xdr:nvSpPr>
      <xdr:spPr>
        <a:xfrm>
          <a:off x="34594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B5FBDE-BC20-41DA-B2DB-1D559FCDA5B1}"/>
            </a:ext>
          </a:extLst>
        </xdr:cNvPr>
        <xdr:cNvSpPr txBox="1"/>
      </xdr:nvSpPr>
      <xdr:spPr>
        <a:xfrm>
          <a:off x="345948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42</xdr:row>
      <xdr:rowOff>60960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DB378FDE-12AD-4EB5-97AC-8857E48D866F}"/>
            </a:ext>
          </a:extLst>
        </xdr:cNvPr>
        <xdr:cNvSpPr txBox="1"/>
      </xdr:nvSpPr>
      <xdr:spPr>
        <a:xfrm>
          <a:off x="345948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9E7EAE2-D2CF-48C8-8E7F-67FFFF29C68C}"/>
            </a:ext>
          </a:extLst>
        </xdr:cNvPr>
        <xdr:cNvSpPr txBox="1"/>
      </xdr:nvSpPr>
      <xdr:spPr>
        <a:xfrm>
          <a:off x="34594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806747CC-4206-449D-B9DA-5E0670D673DA}"/>
            </a:ext>
          </a:extLst>
        </xdr:cNvPr>
        <xdr:cNvSpPr txBox="1"/>
      </xdr:nvSpPr>
      <xdr:spPr>
        <a:xfrm>
          <a:off x="34594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43</xdr:row>
      <xdr:rowOff>60960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F2A1B46-FC26-46F3-9003-C8A1DDA15838}"/>
            </a:ext>
          </a:extLst>
        </xdr:cNvPr>
        <xdr:cNvSpPr txBox="1"/>
      </xdr:nvSpPr>
      <xdr:spPr>
        <a:xfrm>
          <a:off x="345948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55</xdr:row>
      <xdr:rowOff>60960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D0D46B2-F407-46E7-B433-3C34F0EFE6B8}"/>
            </a:ext>
          </a:extLst>
        </xdr:cNvPr>
        <xdr:cNvSpPr txBox="1"/>
      </xdr:nvSpPr>
      <xdr:spPr>
        <a:xfrm>
          <a:off x="821436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55</xdr:row>
      <xdr:rowOff>60960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98DC3062-8EDE-4B63-9092-D2D11A83B798}"/>
            </a:ext>
          </a:extLst>
        </xdr:cNvPr>
        <xdr:cNvSpPr txBox="1"/>
      </xdr:nvSpPr>
      <xdr:spPr>
        <a:xfrm>
          <a:off x="1018032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69</xdr:row>
      <xdr:rowOff>60960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2B6269-D550-4F09-8D73-99D712456D22}"/>
            </a:ext>
          </a:extLst>
        </xdr:cNvPr>
        <xdr:cNvSpPr txBox="1"/>
      </xdr:nvSpPr>
      <xdr:spPr>
        <a:xfrm>
          <a:off x="406146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9254A9B6-83D2-4905-A21E-89D34288A077}"/>
            </a:ext>
          </a:extLst>
        </xdr:cNvPr>
        <xdr:cNvSpPr txBox="1"/>
      </xdr:nvSpPr>
      <xdr:spPr>
        <a:xfrm>
          <a:off x="406146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52</xdr:row>
      <xdr:rowOff>60960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FADFCFE1-B740-4651-8F56-2059B74D438F}"/>
            </a:ext>
          </a:extLst>
        </xdr:cNvPr>
        <xdr:cNvSpPr txBox="1"/>
      </xdr:nvSpPr>
      <xdr:spPr>
        <a:xfrm>
          <a:off x="406146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54</xdr:row>
      <xdr:rowOff>60960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6B2DCA5-DB63-440E-8AFC-91BF73AAE100}"/>
            </a:ext>
          </a:extLst>
        </xdr:cNvPr>
        <xdr:cNvSpPr txBox="1"/>
      </xdr:nvSpPr>
      <xdr:spPr>
        <a:xfrm>
          <a:off x="8214360" y="84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69</xdr:row>
      <xdr:rowOff>60960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54BE3D5C-D5F8-45BD-A4C0-86DFAFA91104}"/>
            </a:ext>
          </a:extLst>
        </xdr:cNvPr>
        <xdr:cNvSpPr txBox="1"/>
      </xdr:nvSpPr>
      <xdr:spPr>
        <a:xfrm>
          <a:off x="821436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71</xdr:row>
      <xdr:rowOff>60960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A01FB9F-9B59-43CC-9A49-05E4FAF53309}"/>
            </a:ext>
          </a:extLst>
        </xdr:cNvPr>
        <xdr:cNvSpPr txBox="1"/>
      </xdr:nvSpPr>
      <xdr:spPr>
        <a:xfrm>
          <a:off x="821436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68</xdr:row>
      <xdr:rowOff>60960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FB33A39-93F4-4822-AFA3-6293AAA14D8E}"/>
            </a:ext>
          </a:extLst>
        </xdr:cNvPr>
        <xdr:cNvSpPr txBox="1"/>
      </xdr:nvSpPr>
      <xdr:spPr>
        <a:xfrm>
          <a:off x="821436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69</xdr:row>
      <xdr:rowOff>60960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D75AC5D2-3BF0-4A24-BFEC-6A4E98AF381B}"/>
            </a:ext>
          </a:extLst>
        </xdr:cNvPr>
        <xdr:cNvSpPr txBox="1"/>
      </xdr:nvSpPr>
      <xdr:spPr>
        <a:xfrm>
          <a:off x="821436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67</xdr:row>
      <xdr:rowOff>60960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EF0AAEE-E48B-4715-B505-B93E53A773E3}"/>
            </a:ext>
          </a:extLst>
        </xdr:cNvPr>
        <xdr:cNvSpPr txBox="1"/>
      </xdr:nvSpPr>
      <xdr:spPr>
        <a:xfrm>
          <a:off x="1018032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67</xdr:row>
      <xdr:rowOff>60960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D2CE8C9D-78D0-4E3A-9C0A-BF8BD8945B2E}"/>
            </a:ext>
          </a:extLst>
        </xdr:cNvPr>
        <xdr:cNvSpPr txBox="1"/>
      </xdr:nvSpPr>
      <xdr:spPr>
        <a:xfrm>
          <a:off x="1018032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CDD31257-E07D-4593-8F8D-5692C021A915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F87CCB71-0E26-47D7-9EBD-B030C189F045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54</xdr:row>
      <xdr:rowOff>60960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A17F31C-62F4-4823-B999-5A96C10F1247}"/>
            </a:ext>
          </a:extLst>
        </xdr:cNvPr>
        <xdr:cNvSpPr txBox="1"/>
      </xdr:nvSpPr>
      <xdr:spPr>
        <a:xfrm>
          <a:off x="4061460" y="84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55</xdr:row>
      <xdr:rowOff>60960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9F3D845A-2B0C-4B1A-B0B1-B4B0BA4A8CD1}"/>
            </a:ext>
          </a:extLst>
        </xdr:cNvPr>
        <xdr:cNvSpPr txBox="1"/>
      </xdr:nvSpPr>
      <xdr:spPr>
        <a:xfrm>
          <a:off x="406146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56</xdr:row>
      <xdr:rowOff>60960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347D1BD8-5FA4-41FD-8D07-2170724B0E00}"/>
            </a:ext>
          </a:extLst>
        </xdr:cNvPr>
        <xdr:cNvSpPr txBox="1"/>
      </xdr:nvSpPr>
      <xdr:spPr>
        <a:xfrm>
          <a:off x="406146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68</xdr:row>
      <xdr:rowOff>60960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3E512D89-E760-464F-8836-AFC87A31C9E1}"/>
            </a:ext>
          </a:extLst>
        </xdr:cNvPr>
        <xdr:cNvSpPr txBox="1"/>
      </xdr:nvSpPr>
      <xdr:spPr>
        <a:xfrm>
          <a:off x="406146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69</xdr:row>
      <xdr:rowOff>60960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E2FEAA63-B47D-436C-BA73-63DFF565D778}"/>
            </a:ext>
          </a:extLst>
        </xdr:cNvPr>
        <xdr:cNvSpPr txBox="1"/>
      </xdr:nvSpPr>
      <xdr:spPr>
        <a:xfrm>
          <a:off x="406146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69</xdr:row>
      <xdr:rowOff>60960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2B4DB519-B889-47AB-9636-83072DEBA05A}"/>
            </a:ext>
          </a:extLst>
        </xdr:cNvPr>
        <xdr:cNvSpPr txBox="1"/>
      </xdr:nvSpPr>
      <xdr:spPr>
        <a:xfrm>
          <a:off x="406146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4C748AEA-5397-438F-9827-FA5BF4CA1B8C}"/>
            </a:ext>
          </a:extLst>
        </xdr:cNvPr>
        <xdr:cNvSpPr txBox="1"/>
      </xdr:nvSpPr>
      <xdr:spPr>
        <a:xfrm>
          <a:off x="406146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8BB468B-D5F3-4A77-93C2-BF50F8D2D476}"/>
            </a:ext>
          </a:extLst>
        </xdr:cNvPr>
        <xdr:cNvSpPr txBox="1"/>
      </xdr:nvSpPr>
      <xdr:spPr>
        <a:xfrm>
          <a:off x="406146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71</xdr:row>
      <xdr:rowOff>60960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D0BDBCFB-6900-485D-BFDC-80617260B4BB}"/>
            </a:ext>
          </a:extLst>
        </xdr:cNvPr>
        <xdr:cNvSpPr txBox="1"/>
      </xdr:nvSpPr>
      <xdr:spPr>
        <a:xfrm>
          <a:off x="406146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68</xdr:row>
      <xdr:rowOff>60960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80752113-DB02-42B1-9322-D3E30FF73B28}"/>
            </a:ext>
          </a:extLst>
        </xdr:cNvPr>
        <xdr:cNvSpPr txBox="1"/>
      </xdr:nvSpPr>
      <xdr:spPr>
        <a:xfrm>
          <a:off x="1018032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52</xdr:row>
      <xdr:rowOff>60960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7247C363-FC79-4AAE-A201-F3977CC17D1D}"/>
            </a:ext>
          </a:extLst>
        </xdr:cNvPr>
        <xdr:cNvSpPr txBox="1"/>
      </xdr:nvSpPr>
      <xdr:spPr>
        <a:xfrm>
          <a:off x="1018032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52</xdr:row>
      <xdr:rowOff>60960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F40773E7-7AAF-4D93-9143-0F389ADA71C8}"/>
            </a:ext>
          </a:extLst>
        </xdr:cNvPr>
        <xdr:cNvSpPr txBox="1"/>
      </xdr:nvSpPr>
      <xdr:spPr>
        <a:xfrm>
          <a:off x="1018032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7</xdr:row>
      <xdr:rowOff>60960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300C1AC8-1F05-429B-A12A-60BCEE8ABB89}"/>
            </a:ext>
          </a:extLst>
        </xdr:cNvPr>
        <xdr:cNvSpPr txBox="1"/>
      </xdr:nvSpPr>
      <xdr:spPr>
        <a:xfrm>
          <a:off x="10507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9</xdr:row>
      <xdr:rowOff>60960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26CEF59-2412-48C7-A291-DDF820B098DD}"/>
            </a:ext>
          </a:extLst>
        </xdr:cNvPr>
        <xdr:cNvSpPr txBox="1"/>
      </xdr:nvSpPr>
      <xdr:spPr>
        <a:xfrm>
          <a:off x="10180320" y="155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9</xdr:row>
      <xdr:rowOff>60960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25884187-37AA-49FE-8322-7F35C472BC7E}"/>
            </a:ext>
          </a:extLst>
        </xdr:cNvPr>
        <xdr:cNvSpPr txBox="1"/>
      </xdr:nvSpPr>
      <xdr:spPr>
        <a:xfrm>
          <a:off x="10507980" y="155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</xdr:row>
      <xdr:rowOff>60960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5F3D4E93-9698-47FB-B6E5-2C031D3A9298}"/>
            </a:ext>
          </a:extLst>
        </xdr:cNvPr>
        <xdr:cNvSpPr txBox="1"/>
      </xdr:nvSpPr>
      <xdr:spPr>
        <a:xfrm>
          <a:off x="10180320" y="185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</xdr:row>
      <xdr:rowOff>60960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E82726E9-8A8E-4DEF-843D-AC0817804669}"/>
            </a:ext>
          </a:extLst>
        </xdr:cNvPr>
        <xdr:cNvSpPr txBox="1"/>
      </xdr:nvSpPr>
      <xdr:spPr>
        <a:xfrm>
          <a:off x="10507980" y="185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</xdr:row>
      <xdr:rowOff>60960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0B0717F-B37F-4735-A54E-814946330129}"/>
            </a:ext>
          </a:extLst>
        </xdr:cNvPr>
        <xdr:cNvSpPr txBox="1"/>
      </xdr:nvSpPr>
      <xdr:spPr>
        <a:xfrm>
          <a:off x="10180320" y="216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13</xdr:row>
      <xdr:rowOff>60960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354E9C20-FCD0-4637-A8DC-E8CE8FCC1623}"/>
            </a:ext>
          </a:extLst>
        </xdr:cNvPr>
        <xdr:cNvSpPr txBox="1"/>
      </xdr:nvSpPr>
      <xdr:spPr>
        <a:xfrm>
          <a:off x="10507980" y="216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</xdr:row>
      <xdr:rowOff>60960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436E908-6D8D-4023-9D6D-4C44B4B126BA}"/>
            </a:ext>
          </a:extLst>
        </xdr:cNvPr>
        <xdr:cNvSpPr txBox="1"/>
      </xdr:nvSpPr>
      <xdr:spPr>
        <a:xfrm>
          <a:off x="1018032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</xdr:row>
      <xdr:rowOff>60960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21FF8CCD-E8D7-4BD2-8032-5AD6D457EFBF}"/>
            </a:ext>
          </a:extLst>
        </xdr:cNvPr>
        <xdr:cNvSpPr txBox="1"/>
      </xdr:nvSpPr>
      <xdr:spPr>
        <a:xfrm>
          <a:off x="10507980" y="246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</xdr:row>
      <xdr:rowOff>60960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8DEF53FD-D173-463A-B881-2415CCD82289}"/>
            </a:ext>
          </a:extLst>
        </xdr:cNvPr>
        <xdr:cNvSpPr txBox="1"/>
      </xdr:nvSpPr>
      <xdr:spPr>
        <a:xfrm>
          <a:off x="10180320" y="27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</xdr:row>
      <xdr:rowOff>60960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B1BA9A16-E8C3-4723-8B00-D5DE783B71C5}"/>
            </a:ext>
          </a:extLst>
        </xdr:cNvPr>
        <xdr:cNvSpPr txBox="1"/>
      </xdr:nvSpPr>
      <xdr:spPr>
        <a:xfrm>
          <a:off x="10507980" y="277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</xdr:row>
      <xdr:rowOff>60960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34BF653-DAD6-4B43-BD32-0FA78E0C45C6}"/>
            </a:ext>
          </a:extLst>
        </xdr:cNvPr>
        <xdr:cNvSpPr txBox="1"/>
      </xdr:nvSpPr>
      <xdr:spPr>
        <a:xfrm>
          <a:off x="10507980" y="307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21</xdr:row>
      <xdr:rowOff>60960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37A63E8-4870-46B2-97D2-B45B91F6BA47}"/>
            </a:ext>
          </a:extLst>
        </xdr:cNvPr>
        <xdr:cNvSpPr txBox="1"/>
      </xdr:nvSpPr>
      <xdr:spPr>
        <a:xfrm>
          <a:off x="10180320" y="33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21</xdr:row>
      <xdr:rowOff>60960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4D141B0-7EAC-4BDB-BF6F-CA00D1D5939E}"/>
            </a:ext>
          </a:extLst>
        </xdr:cNvPr>
        <xdr:cNvSpPr txBox="1"/>
      </xdr:nvSpPr>
      <xdr:spPr>
        <a:xfrm>
          <a:off x="10507980" y="338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23</xdr:row>
      <xdr:rowOff>60960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6F829D82-F304-492A-8549-6E2F73BCC172}"/>
            </a:ext>
          </a:extLst>
        </xdr:cNvPr>
        <xdr:cNvSpPr txBox="1"/>
      </xdr:nvSpPr>
      <xdr:spPr>
        <a:xfrm>
          <a:off x="10180320" y="36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23</xdr:row>
      <xdr:rowOff>60960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1664C7C1-9940-4260-96EF-921EC05C7BBF}"/>
            </a:ext>
          </a:extLst>
        </xdr:cNvPr>
        <xdr:cNvSpPr txBox="1"/>
      </xdr:nvSpPr>
      <xdr:spPr>
        <a:xfrm>
          <a:off x="10507980" y="36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25</xdr:row>
      <xdr:rowOff>60960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FE703CD-BF25-4AC5-AEF5-3F7B4729F0B6}"/>
            </a:ext>
          </a:extLst>
        </xdr:cNvPr>
        <xdr:cNvSpPr txBox="1"/>
      </xdr:nvSpPr>
      <xdr:spPr>
        <a:xfrm>
          <a:off x="10180320" y="39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27</xdr:row>
      <xdr:rowOff>60960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2661F310-3191-45DE-81B3-DE0C6373BFAB}"/>
            </a:ext>
          </a:extLst>
        </xdr:cNvPr>
        <xdr:cNvSpPr txBox="1"/>
      </xdr:nvSpPr>
      <xdr:spPr>
        <a:xfrm>
          <a:off x="10180320" y="429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29</xdr:row>
      <xdr:rowOff>60960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024B306-C42C-4225-93D2-30560B71C392}"/>
            </a:ext>
          </a:extLst>
        </xdr:cNvPr>
        <xdr:cNvSpPr txBox="1"/>
      </xdr:nvSpPr>
      <xdr:spPr>
        <a:xfrm>
          <a:off x="10180320" y="460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31</xdr:row>
      <xdr:rowOff>60960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B0E881EB-36AB-4C0C-856B-6AC7F0A83E89}"/>
            </a:ext>
          </a:extLst>
        </xdr:cNvPr>
        <xdr:cNvSpPr txBox="1"/>
      </xdr:nvSpPr>
      <xdr:spPr>
        <a:xfrm>
          <a:off x="10180320" y="49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31</xdr:row>
      <xdr:rowOff>60960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92F5A8F-7CA0-4DAB-9ABA-8FFB6D116B59}"/>
            </a:ext>
          </a:extLst>
        </xdr:cNvPr>
        <xdr:cNvSpPr txBox="1"/>
      </xdr:nvSpPr>
      <xdr:spPr>
        <a:xfrm>
          <a:off x="10507980" y="490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33</xdr:row>
      <xdr:rowOff>60960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418D3909-345D-45FC-B7E7-0EA7A57BA746}"/>
            </a:ext>
          </a:extLst>
        </xdr:cNvPr>
        <xdr:cNvSpPr txBox="1"/>
      </xdr:nvSpPr>
      <xdr:spPr>
        <a:xfrm>
          <a:off x="10180320" y="52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33</xdr:row>
      <xdr:rowOff>60960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7B2DC34-3218-4D19-807F-9980379BCB05}"/>
            </a:ext>
          </a:extLst>
        </xdr:cNvPr>
        <xdr:cNvSpPr txBox="1"/>
      </xdr:nvSpPr>
      <xdr:spPr>
        <a:xfrm>
          <a:off x="10507980" y="521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35</xdr:row>
      <xdr:rowOff>60960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C16F8DE-3C8B-49B2-80B7-951100DBFFBF}"/>
            </a:ext>
          </a:extLst>
        </xdr:cNvPr>
        <xdr:cNvSpPr txBox="1"/>
      </xdr:nvSpPr>
      <xdr:spPr>
        <a:xfrm>
          <a:off x="10180320" y="55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35</xdr:row>
      <xdr:rowOff>60960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A46ADC8-6354-4354-8CE6-D3BD334B5839}"/>
            </a:ext>
          </a:extLst>
        </xdr:cNvPr>
        <xdr:cNvSpPr txBox="1"/>
      </xdr:nvSpPr>
      <xdr:spPr>
        <a:xfrm>
          <a:off x="10507980" y="551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37</xdr:row>
      <xdr:rowOff>60960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14381322-F786-4A6F-823A-36096C1FA914}"/>
            </a:ext>
          </a:extLst>
        </xdr:cNvPr>
        <xdr:cNvSpPr txBox="1"/>
      </xdr:nvSpPr>
      <xdr:spPr>
        <a:xfrm>
          <a:off x="10180320" y="582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37</xdr:row>
      <xdr:rowOff>60960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CCFF2C37-D312-478D-BBE3-EBFD773E76B3}"/>
            </a:ext>
          </a:extLst>
        </xdr:cNvPr>
        <xdr:cNvSpPr txBox="1"/>
      </xdr:nvSpPr>
      <xdr:spPr>
        <a:xfrm>
          <a:off x="10507980" y="582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39</xdr:row>
      <xdr:rowOff>60960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70789D64-F0E8-41BE-BB15-262D851614D0}"/>
            </a:ext>
          </a:extLst>
        </xdr:cNvPr>
        <xdr:cNvSpPr txBox="1"/>
      </xdr:nvSpPr>
      <xdr:spPr>
        <a:xfrm>
          <a:off x="10507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41</xdr:row>
      <xdr:rowOff>60960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95F8D13A-76BA-45F9-AA73-5C912563F312}"/>
            </a:ext>
          </a:extLst>
        </xdr:cNvPr>
        <xdr:cNvSpPr txBox="1"/>
      </xdr:nvSpPr>
      <xdr:spPr>
        <a:xfrm>
          <a:off x="10507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43</xdr:row>
      <xdr:rowOff>60960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6B5FE5C-A1DC-47D1-89F0-8DECAFD6E769}"/>
            </a:ext>
          </a:extLst>
        </xdr:cNvPr>
        <xdr:cNvSpPr txBox="1"/>
      </xdr:nvSpPr>
      <xdr:spPr>
        <a:xfrm>
          <a:off x="10180320" y="67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45</xdr:row>
      <xdr:rowOff>60960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2CC96D7-8DF5-4B07-B40D-88F065B4C4BE}"/>
            </a:ext>
          </a:extLst>
        </xdr:cNvPr>
        <xdr:cNvSpPr txBox="1"/>
      </xdr:nvSpPr>
      <xdr:spPr>
        <a:xfrm>
          <a:off x="1018032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45</xdr:row>
      <xdr:rowOff>60960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57B0B2B1-3E11-4A62-89C8-B6CA195AF4BE}"/>
            </a:ext>
          </a:extLst>
        </xdr:cNvPr>
        <xdr:cNvSpPr txBox="1"/>
      </xdr:nvSpPr>
      <xdr:spPr>
        <a:xfrm>
          <a:off x="1050798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47</xdr:row>
      <xdr:rowOff>60960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390580C-2A1E-4344-B460-8C2508DB2BFD}"/>
            </a:ext>
          </a:extLst>
        </xdr:cNvPr>
        <xdr:cNvSpPr txBox="1"/>
      </xdr:nvSpPr>
      <xdr:spPr>
        <a:xfrm>
          <a:off x="10180320" y="734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47</xdr:row>
      <xdr:rowOff>60960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5A39140-D37B-4FE8-92E8-403075933AE0}"/>
            </a:ext>
          </a:extLst>
        </xdr:cNvPr>
        <xdr:cNvSpPr txBox="1"/>
      </xdr:nvSpPr>
      <xdr:spPr>
        <a:xfrm>
          <a:off x="10507980" y="734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49</xdr:row>
      <xdr:rowOff>60960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3E57E13C-BCD6-464B-9BD4-F52BD4390C2F}"/>
            </a:ext>
          </a:extLst>
        </xdr:cNvPr>
        <xdr:cNvSpPr txBox="1"/>
      </xdr:nvSpPr>
      <xdr:spPr>
        <a:xfrm>
          <a:off x="10180320" y="765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49</xdr:row>
      <xdr:rowOff>60960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91F7872-1BB7-4424-938B-ACCBE1B4386F}"/>
            </a:ext>
          </a:extLst>
        </xdr:cNvPr>
        <xdr:cNvSpPr txBox="1"/>
      </xdr:nvSpPr>
      <xdr:spPr>
        <a:xfrm>
          <a:off x="10507980" y="765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51</xdr:row>
      <xdr:rowOff>60960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EC5CEF27-E037-4D78-8969-3C383442CAFC}"/>
            </a:ext>
          </a:extLst>
        </xdr:cNvPr>
        <xdr:cNvSpPr txBox="1"/>
      </xdr:nvSpPr>
      <xdr:spPr>
        <a:xfrm>
          <a:off x="10180320" y="79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51</xdr:row>
      <xdr:rowOff>60960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A0CE2757-8A24-4F92-A10A-68A08775DA7A}"/>
            </a:ext>
          </a:extLst>
        </xdr:cNvPr>
        <xdr:cNvSpPr txBox="1"/>
      </xdr:nvSpPr>
      <xdr:spPr>
        <a:xfrm>
          <a:off x="10507980" y="79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53</xdr:row>
      <xdr:rowOff>60960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48AE20A-8EEE-4AB3-9762-19D35C66958D}"/>
            </a:ext>
          </a:extLst>
        </xdr:cNvPr>
        <xdr:cNvSpPr txBox="1"/>
      </xdr:nvSpPr>
      <xdr:spPr>
        <a:xfrm>
          <a:off x="1018032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53</xdr:row>
      <xdr:rowOff>60960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B036604D-2E67-4D48-911C-47BB732A049B}"/>
            </a:ext>
          </a:extLst>
        </xdr:cNvPr>
        <xdr:cNvSpPr txBox="1"/>
      </xdr:nvSpPr>
      <xdr:spPr>
        <a:xfrm>
          <a:off x="1050798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55</xdr:row>
      <xdr:rowOff>60960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530BAA05-0ADA-43C5-A916-2B7FCEEDCE17}"/>
            </a:ext>
          </a:extLst>
        </xdr:cNvPr>
        <xdr:cNvSpPr txBox="1"/>
      </xdr:nvSpPr>
      <xdr:spPr>
        <a:xfrm>
          <a:off x="1018032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55</xdr:row>
      <xdr:rowOff>60960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3C30763C-1E5E-42E8-872B-E2B3054E314B}"/>
            </a:ext>
          </a:extLst>
        </xdr:cNvPr>
        <xdr:cNvSpPr txBox="1"/>
      </xdr:nvSpPr>
      <xdr:spPr>
        <a:xfrm>
          <a:off x="10507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57</xdr:row>
      <xdr:rowOff>60960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CE733BA-02D5-4FDD-BAD1-6C254D701FD6}"/>
            </a:ext>
          </a:extLst>
        </xdr:cNvPr>
        <xdr:cNvSpPr txBox="1"/>
      </xdr:nvSpPr>
      <xdr:spPr>
        <a:xfrm>
          <a:off x="1018032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57</xdr:row>
      <xdr:rowOff>60960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562705-C476-4223-94FE-A195DD89F335}"/>
            </a:ext>
          </a:extLst>
        </xdr:cNvPr>
        <xdr:cNvSpPr txBox="1"/>
      </xdr:nvSpPr>
      <xdr:spPr>
        <a:xfrm>
          <a:off x="10507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59</xdr:row>
      <xdr:rowOff>60960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BA19CCAD-1680-4469-9F03-34FC31622675}"/>
            </a:ext>
          </a:extLst>
        </xdr:cNvPr>
        <xdr:cNvSpPr txBox="1"/>
      </xdr:nvSpPr>
      <xdr:spPr>
        <a:xfrm>
          <a:off x="1018032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59</xdr:row>
      <xdr:rowOff>60960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E9626B6-F576-458F-AC22-401D687FD5A8}"/>
            </a:ext>
          </a:extLst>
        </xdr:cNvPr>
        <xdr:cNvSpPr txBox="1"/>
      </xdr:nvSpPr>
      <xdr:spPr>
        <a:xfrm>
          <a:off x="10507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61</xdr:row>
      <xdr:rowOff>60960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FC92B15-6F8B-484B-B2BB-90CC44D45600}"/>
            </a:ext>
          </a:extLst>
        </xdr:cNvPr>
        <xdr:cNvSpPr txBox="1"/>
      </xdr:nvSpPr>
      <xdr:spPr>
        <a:xfrm>
          <a:off x="10180320" y="94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61</xdr:row>
      <xdr:rowOff>60960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89487A8-52AB-42B0-A754-5ADC0B31E67C}"/>
            </a:ext>
          </a:extLst>
        </xdr:cNvPr>
        <xdr:cNvSpPr txBox="1"/>
      </xdr:nvSpPr>
      <xdr:spPr>
        <a:xfrm>
          <a:off x="10507980" y="947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63</xdr:row>
      <xdr:rowOff>60960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FFF82DB-D64A-4592-9E0C-BEF6507BE4EF}"/>
            </a:ext>
          </a:extLst>
        </xdr:cNvPr>
        <xdr:cNvSpPr txBox="1"/>
      </xdr:nvSpPr>
      <xdr:spPr>
        <a:xfrm>
          <a:off x="1018032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63</xdr:row>
      <xdr:rowOff>60960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479F196-EE1C-4BC3-8235-77936753571D}"/>
            </a:ext>
          </a:extLst>
        </xdr:cNvPr>
        <xdr:cNvSpPr txBox="1"/>
      </xdr:nvSpPr>
      <xdr:spPr>
        <a:xfrm>
          <a:off x="10507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66</xdr:row>
      <xdr:rowOff>60960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60CFD4BE-55EC-491E-9199-FB9676144A40}"/>
            </a:ext>
          </a:extLst>
        </xdr:cNvPr>
        <xdr:cNvSpPr txBox="1"/>
      </xdr:nvSpPr>
      <xdr:spPr>
        <a:xfrm>
          <a:off x="10507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69</xdr:row>
      <xdr:rowOff>60960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DE0301B6-CB0B-41A2-B7D4-539FEC6928BC}"/>
            </a:ext>
          </a:extLst>
        </xdr:cNvPr>
        <xdr:cNvSpPr txBox="1"/>
      </xdr:nvSpPr>
      <xdr:spPr>
        <a:xfrm>
          <a:off x="1018032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69</xdr:row>
      <xdr:rowOff>60960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BFDE8820-A942-44B8-862D-EF16DA9DC486}"/>
            </a:ext>
          </a:extLst>
        </xdr:cNvPr>
        <xdr:cNvSpPr txBox="1"/>
      </xdr:nvSpPr>
      <xdr:spPr>
        <a:xfrm>
          <a:off x="10507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100</xdr:row>
      <xdr:rowOff>60960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ADFE01BA-CB18-439D-868F-8A56963DE229}"/>
            </a:ext>
          </a:extLst>
        </xdr:cNvPr>
        <xdr:cNvSpPr txBox="1"/>
      </xdr:nvSpPr>
      <xdr:spPr>
        <a:xfrm>
          <a:off x="10180320" y="1511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100</xdr:row>
      <xdr:rowOff>60960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2255AA3-F551-48A6-8013-E6C3E35087B1}"/>
            </a:ext>
          </a:extLst>
        </xdr:cNvPr>
        <xdr:cNvSpPr txBox="1"/>
      </xdr:nvSpPr>
      <xdr:spPr>
        <a:xfrm>
          <a:off x="10507980" y="1511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113</xdr:row>
      <xdr:rowOff>60960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1F2A1012-3F75-4B3F-BFCA-34E9CB80492B}"/>
            </a:ext>
          </a:extLst>
        </xdr:cNvPr>
        <xdr:cNvSpPr txBox="1"/>
      </xdr:nvSpPr>
      <xdr:spPr>
        <a:xfrm>
          <a:off x="10180320" y="170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123</xdr:row>
      <xdr:rowOff>60960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DD15C733-0C85-4F19-9197-6EABF63F281B}"/>
            </a:ext>
          </a:extLst>
        </xdr:cNvPr>
        <xdr:cNvSpPr txBox="1"/>
      </xdr:nvSpPr>
      <xdr:spPr>
        <a:xfrm>
          <a:off x="34594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124</xdr:row>
      <xdr:rowOff>60960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4110ACE-C24F-4C54-A5F4-56EA79C340AC}"/>
            </a:ext>
          </a:extLst>
        </xdr:cNvPr>
        <xdr:cNvSpPr txBox="1"/>
      </xdr:nvSpPr>
      <xdr:spPr>
        <a:xfrm>
          <a:off x="3459480" y="1877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110</xdr:row>
      <xdr:rowOff>60960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9BBF75FD-C4E0-489D-81B1-88966E14ACD7}"/>
            </a:ext>
          </a:extLst>
        </xdr:cNvPr>
        <xdr:cNvSpPr txBox="1"/>
      </xdr:nvSpPr>
      <xdr:spPr>
        <a:xfrm>
          <a:off x="3459480" y="1664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123</xdr:row>
      <xdr:rowOff>60960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23A4245-2B0F-447A-891E-845FCEB951AE}"/>
            </a:ext>
          </a:extLst>
        </xdr:cNvPr>
        <xdr:cNvSpPr txBox="1"/>
      </xdr:nvSpPr>
      <xdr:spPr>
        <a:xfrm>
          <a:off x="788670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124</xdr:row>
      <xdr:rowOff>60960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64245089-42AC-4AE8-95D0-1C32E04A587C}"/>
            </a:ext>
          </a:extLst>
        </xdr:cNvPr>
        <xdr:cNvSpPr txBox="1"/>
      </xdr:nvSpPr>
      <xdr:spPr>
        <a:xfrm>
          <a:off x="7886700" y="1877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122</xdr:row>
      <xdr:rowOff>60960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AED5A479-4045-4686-8BB5-57FE09FA5AC0}"/>
            </a:ext>
          </a:extLst>
        </xdr:cNvPr>
        <xdr:cNvSpPr txBox="1"/>
      </xdr:nvSpPr>
      <xdr:spPr>
        <a:xfrm>
          <a:off x="788670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123</xdr:row>
      <xdr:rowOff>60960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64DF13B7-770D-40A7-AE0B-FCBBD833786F}"/>
            </a:ext>
          </a:extLst>
        </xdr:cNvPr>
        <xdr:cNvSpPr txBox="1"/>
      </xdr:nvSpPr>
      <xdr:spPr>
        <a:xfrm>
          <a:off x="788670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121</xdr:row>
      <xdr:rowOff>60960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1AEB2E3-7BE7-4F00-9308-3731DAA9E13C}"/>
            </a:ext>
          </a:extLst>
        </xdr:cNvPr>
        <xdr:cNvSpPr txBox="1"/>
      </xdr:nvSpPr>
      <xdr:spPr>
        <a:xfrm>
          <a:off x="1018032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121</xdr:row>
      <xdr:rowOff>60960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7C98CFC-4595-4479-9CDC-AD7365C360DD}"/>
            </a:ext>
          </a:extLst>
        </xdr:cNvPr>
        <xdr:cNvSpPr txBox="1"/>
      </xdr:nvSpPr>
      <xdr:spPr>
        <a:xfrm>
          <a:off x="1018032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122</xdr:row>
      <xdr:rowOff>60960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1228FE67-8423-4E9F-B474-DCFA01406119}"/>
            </a:ext>
          </a:extLst>
        </xdr:cNvPr>
        <xdr:cNvSpPr txBox="1"/>
      </xdr:nvSpPr>
      <xdr:spPr>
        <a:xfrm>
          <a:off x="1018032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122</xdr:row>
      <xdr:rowOff>60960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95B4ADD-B4DB-403D-9714-1E756D192E18}"/>
            </a:ext>
          </a:extLst>
        </xdr:cNvPr>
        <xdr:cNvSpPr txBox="1"/>
      </xdr:nvSpPr>
      <xdr:spPr>
        <a:xfrm>
          <a:off x="1018032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134</xdr:row>
      <xdr:rowOff>60960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568B41B-9955-4686-927A-12308FD303F8}"/>
            </a:ext>
          </a:extLst>
        </xdr:cNvPr>
        <xdr:cNvSpPr txBox="1"/>
      </xdr:nvSpPr>
      <xdr:spPr>
        <a:xfrm>
          <a:off x="7886700" y="2029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134</xdr:row>
      <xdr:rowOff>60960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8CB2E9B2-C72C-4AFC-AAAE-8EB560F5E805}"/>
            </a:ext>
          </a:extLst>
        </xdr:cNvPr>
        <xdr:cNvSpPr txBox="1"/>
      </xdr:nvSpPr>
      <xdr:spPr>
        <a:xfrm>
          <a:off x="10180320" y="2029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60960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B1712C4-0506-4615-9BFF-2CC88677CCBE}"/>
            </a:ext>
          </a:extLst>
        </xdr:cNvPr>
        <xdr:cNvSpPr txBox="1"/>
      </xdr:nvSpPr>
      <xdr:spPr>
        <a:xfrm>
          <a:off x="3459480" y="2243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60960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312FD29-DB7A-4431-B1A3-12BC5082E193}"/>
            </a:ext>
          </a:extLst>
        </xdr:cNvPr>
        <xdr:cNvSpPr txBox="1"/>
      </xdr:nvSpPr>
      <xdr:spPr>
        <a:xfrm>
          <a:off x="345948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60960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AB1F1CA4-599B-458F-9D69-48967520A057}"/>
            </a:ext>
          </a:extLst>
        </xdr:cNvPr>
        <xdr:cNvSpPr txBox="1"/>
      </xdr:nvSpPr>
      <xdr:spPr>
        <a:xfrm>
          <a:off x="345948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133</xdr:row>
      <xdr:rowOff>60960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2DC53EBA-BF06-4C1F-B870-C700C0AA0001}"/>
            </a:ext>
          </a:extLst>
        </xdr:cNvPr>
        <xdr:cNvSpPr txBox="1"/>
      </xdr:nvSpPr>
      <xdr:spPr>
        <a:xfrm>
          <a:off x="7886700" y="201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163</xdr:row>
      <xdr:rowOff>60960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84DF205-A79F-41A2-9846-242B7716A60B}"/>
            </a:ext>
          </a:extLst>
        </xdr:cNvPr>
        <xdr:cNvSpPr txBox="1"/>
      </xdr:nvSpPr>
      <xdr:spPr>
        <a:xfrm>
          <a:off x="7886700" y="2243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164</xdr:row>
      <xdr:rowOff>60960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A64707B-74FC-40C5-819A-9F262D51946D}"/>
            </a:ext>
          </a:extLst>
        </xdr:cNvPr>
        <xdr:cNvSpPr txBox="1"/>
      </xdr:nvSpPr>
      <xdr:spPr>
        <a:xfrm>
          <a:off x="788670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162</xdr:row>
      <xdr:rowOff>60960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6826666-3516-4205-96CC-84176D8F4104}"/>
            </a:ext>
          </a:extLst>
        </xdr:cNvPr>
        <xdr:cNvSpPr txBox="1"/>
      </xdr:nvSpPr>
      <xdr:spPr>
        <a:xfrm>
          <a:off x="788670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15</xdr:col>
      <xdr:colOff>601980</xdr:colOff>
      <xdr:row>163</xdr:row>
      <xdr:rowOff>60960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7B594366-845E-420C-AE7D-AEB3B0402FBD}"/>
            </a:ext>
          </a:extLst>
        </xdr:cNvPr>
        <xdr:cNvSpPr txBox="1"/>
      </xdr:nvSpPr>
      <xdr:spPr>
        <a:xfrm>
          <a:off x="7886700" y="2243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161</xdr:row>
      <xdr:rowOff>60960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4988F15D-9402-45F7-A359-6247F8A70FE9}"/>
            </a:ext>
          </a:extLst>
        </xdr:cNvPr>
        <xdr:cNvSpPr txBox="1"/>
      </xdr:nvSpPr>
      <xdr:spPr>
        <a:xfrm>
          <a:off x="1018032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161</xdr:row>
      <xdr:rowOff>60960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57171E80-D3C7-4490-8E08-AA0511971247}"/>
            </a:ext>
          </a:extLst>
        </xdr:cNvPr>
        <xdr:cNvSpPr txBox="1"/>
      </xdr:nvSpPr>
      <xdr:spPr>
        <a:xfrm>
          <a:off x="1018032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162</xdr:row>
      <xdr:rowOff>60960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1C1A5379-6C09-4AAD-80DC-D121FF6A8CAE}"/>
            </a:ext>
          </a:extLst>
        </xdr:cNvPr>
        <xdr:cNvSpPr txBox="1"/>
      </xdr:nvSpPr>
      <xdr:spPr>
        <a:xfrm>
          <a:off x="1018032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162</xdr:row>
      <xdr:rowOff>60960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CD496E8-A9CA-4C18-B258-AE28735CC666}"/>
            </a:ext>
          </a:extLst>
        </xdr:cNvPr>
        <xdr:cNvSpPr txBox="1"/>
      </xdr:nvSpPr>
      <xdr:spPr>
        <a:xfrm>
          <a:off x="1018032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133</xdr:row>
      <xdr:rowOff>60960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EF161132-2493-4E71-806C-F46D8C9052EA}"/>
            </a:ext>
          </a:extLst>
        </xdr:cNvPr>
        <xdr:cNvSpPr txBox="1"/>
      </xdr:nvSpPr>
      <xdr:spPr>
        <a:xfrm>
          <a:off x="3459480" y="201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60960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DDCA50E-C598-4675-A00B-A38BAB771569}"/>
            </a:ext>
          </a:extLst>
        </xdr:cNvPr>
        <xdr:cNvSpPr txBox="1"/>
      </xdr:nvSpPr>
      <xdr:spPr>
        <a:xfrm>
          <a:off x="3459480" y="2029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135</xdr:row>
      <xdr:rowOff>60960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6DA57CE-AFAE-4741-908B-D841D8D3A85E}"/>
            </a:ext>
          </a:extLst>
        </xdr:cNvPr>
        <xdr:cNvSpPr txBox="1"/>
      </xdr:nvSpPr>
      <xdr:spPr>
        <a:xfrm>
          <a:off x="3459480" y="2045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162</xdr:row>
      <xdr:rowOff>60960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396552F-0A76-4935-AECD-FBA7E41CC4B9}"/>
            </a:ext>
          </a:extLst>
        </xdr:cNvPr>
        <xdr:cNvSpPr txBox="1"/>
      </xdr:nvSpPr>
      <xdr:spPr>
        <a:xfrm>
          <a:off x="345948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60960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847106BE-51B7-4920-81AD-3A1504EED3A2}"/>
            </a:ext>
          </a:extLst>
        </xdr:cNvPr>
        <xdr:cNvSpPr txBox="1"/>
      </xdr:nvSpPr>
      <xdr:spPr>
        <a:xfrm>
          <a:off x="3459480" y="2243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163</xdr:row>
      <xdr:rowOff>60960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33540EB4-FFFF-40E2-A98A-70525AE91D7E}"/>
            </a:ext>
          </a:extLst>
        </xdr:cNvPr>
        <xdr:cNvSpPr txBox="1"/>
      </xdr:nvSpPr>
      <xdr:spPr>
        <a:xfrm>
          <a:off x="3459480" y="2243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60960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A1F29171-0610-4406-A54A-961113BF7E7F}"/>
            </a:ext>
          </a:extLst>
        </xdr:cNvPr>
        <xdr:cNvSpPr txBox="1"/>
      </xdr:nvSpPr>
      <xdr:spPr>
        <a:xfrm>
          <a:off x="345948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60960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742EEC16-EF6D-4A6B-83EE-480B6AA7B790}"/>
            </a:ext>
          </a:extLst>
        </xdr:cNvPr>
        <xdr:cNvSpPr txBox="1"/>
      </xdr:nvSpPr>
      <xdr:spPr>
        <a:xfrm>
          <a:off x="345948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164</xdr:row>
      <xdr:rowOff>60960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2909C9EB-1F99-435B-9068-D5438378C8D9}"/>
            </a:ext>
          </a:extLst>
        </xdr:cNvPr>
        <xdr:cNvSpPr txBox="1"/>
      </xdr:nvSpPr>
      <xdr:spPr>
        <a:xfrm>
          <a:off x="345948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162</xdr:row>
      <xdr:rowOff>60960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DC49208B-49AF-4BAC-9276-421ED051D6AA}"/>
            </a:ext>
          </a:extLst>
        </xdr:cNvPr>
        <xdr:cNvSpPr txBox="1"/>
      </xdr:nvSpPr>
      <xdr:spPr>
        <a:xfrm>
          <a:off x="1018032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186</xdr:row>
      <xdr:rowOff>60960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B7F875B9-A726-4D3F-8D14-5148DBC3EF93}"/>
            </a:ext>
          </a:extLst>
        </xdr:cNvPr>
        <xdr:cNvSpPr txBox="1"/>
      </xdr:nvSpPr>
      <xdr:spPr>
        <a:xfrm>
          <a:off x="821436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186</xdr:row>
      <xdr:rowOff>60960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5CA9E510-0E79-4564-B5F1-A9A743C3A3EE}"/>
            </a:ext>
          </a:extLst>
        </xdr:cNvPr>
        <xdr:cNvSpPr txBox="1"/>
      </xdr:nvSpPr>
      <xdr:spPr>
        <a:xfrm>
          <a:off x="1018032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201</xdr:row>
      <xdr:rowOff>60960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3947A20A-2429-4CD0-BB9A-58936D34C7DF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202</xdr:row>
      <xdr:rowOff>60960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DBC9F22-7CA2-4E0C-9E3C-F01B2C01A0B7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182</xdr:row>
      <xdr:rowOff>60960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93B0BBC-6992-440B-85D5-5E0B897FA11B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185</xdr:row>
      <xdr:rowOff>60960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B5E853B7-7902-4382-9A12-93BD55CE2F4C}"/>
            </a:ext>
          </a:extLst>
        </xdr:cNvPr>
        <xdr:cNvSpPr txBox="1"/>
      </xdr:nvSpPr>
      <xdr:spPr>
        <a:xfrm>
          <a:off x="821436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201</xdr:row>
      <xdr:rowOff>60960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F4332FD2-51E4-45C6-975F-D0E3249C7639}"/>
            </a:ext>
          </a:extLst>
        </xdr:cNvPr>
        <xdr:cNvSpPr txBox="1"/>
      </xdr:nvSpPr>
      <xdr:spPr>
        <a:xfrm>
          <a:off x="82143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202</xdr:row>
      <xdr:rowOff>60960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4892A6C4-E33D-4478-864A-1B6C4AAA9D9E}"/>
            </a:ext>
          </a:extLst>
        </xdr:cNvPr>
        <xdr:cNvSpPr txBox="1"/>
      </xdr:nvSpPr>
      <xdr:spPr>
        <a:xfrm>
          <a:off x="82143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200</xdr:row>
      <xdr:rowOff>60960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63D53608-E13D-41CD-B038-9BC2F3F115B6}"/>
            </a:ext>
          </a:extLst>
        </xdr:cNvPr>
        <xdr:cNvSpPr txBox="1"/>
      </xdr:nvSpPr>
      <xdr:spPr>
        <a:xfrm>
          <a:off x="821436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16</xdr:col>
      <xdr:colOff>601980</xdr:colOff>
      <xdr:row>201</xdr:row>
      <xdr:rowOff>60960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C774D6EE-9A3F-4DF9-8703-7DF55B239013}"/>
            </a:ext>
          </a:extLst>
        </xdr:cNvPr>
        <xdr:cNvSpPr txBox="1"/>
      </xdr:nvSpPr>
      <xdr:spPr>
        <a:xfrm>
          <a:off x="82143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199</xdr:row>
      <xdr:rowOff>60960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1F1AB8AA-60F1-4FA6-8BE6-8AA6CC253D5F}"/>
            </a:ext>
          </a:extLst>
        </xdr:cNvPr>
        <xdr:cNvSpPr txBox="1"/>
      </xdr:nvSpPr>
      <xdr:spPr>
        <a:xfrm>
          <a:off x="10180320" y="262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199</xdr:row>
      <xdr:rowOff>60960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DA61DFFB-1DD6-468D-B449-218A83DD5616}"/>
            </a:ext>
          </a:extLst>
        </xdr:cNvPr>
        <xdr:cNvSpPr txBox="1"/>
      </xdr:nvSpPr>
      <xdr:spPr>
        <a:xfrm>
          <a:off x="10180320" y="262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200</xdr:row>
      <xdr:rowOff>60960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494B143F-9EC4-4B42-AAB0-474FDD29E344}"/>
            </a:ext>
          </a:extLst>
        </xdr:cNvPr>
        <xdr:cNvSpPr txBox="1"/>
      </xdr:nvSpPr>
      <xdr:spPr>
        <a:xfrm>
          <a:off x="10180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200</xdr:row>
      <xdr:rowOff>60960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B5F58BB-812F-4D91-8614-0D94606D0CBF}"/>
            </a:ext>
          </a:extLst>
        </xdr:cNvPr>
        <xdr:cNvSpPr txBox="1"/>
      </xdr:nvSpPr>
      <xdr:spPr>
        <a:xfrm>
          <a:off x="10180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185</xdr:row>
      <xdr:rowOff>60960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D05162F1-678E-4DBB-B13C-2397ACFC9873}"/>
            </a:ext>
          </a:extLst>
        </xdr:cNvPr>
        <xdr:cNvSpPr txBox="1"/>
      </xdr:nvSpPr>
      <xdr:spPr>
        <a:xfrm>
          <a:off x="4061460" y="2426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186</xdr:row>
      <xdr:rowOff>60960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7FAA291B-EDF2-473D-B1D6-64A988B28D2E}"/>
            </a:ext>
          </a:extLst>
        </xdr:cNvPr>
        <xdr:cNvSpPr txBox="1"/>
      </xdr:nvSpPr>
      <xdr:spPr>
        <a:xfrm>
          <a:off x="406146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187</xdr:row>
      <xdr:rowOff>60960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4CD3CB6-E867-4620-B4E5-E076FDED2900}"/>
            </a:ext>
          </a:extLst>
        </xdr:cNvPr>
        <xdr:cNvSpPr txBox="1"/>
      </xdr:nvSpPr>
      <xdr:spPr>
        <a:xfrm>
          <a:off x="4061460" y="2456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200</xdr:row>
      <xdr:rowOff>60960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61697392-B492-49B7-8DE6-F110D9219D5A}"/>
            </a:ext>
          </a:extLst>
        </xdr:cNvPr>
        <xdr:cNvSpPr txBox="1"/>
      </xdr:nvSpPr>
      <xdr:spPr>
        <a:xfrm>
          <a:off x="406146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201</xdr:row>
      <xdr:rowOff>60960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270FBBF8-ED53-45F1-B857-61A0B5DF22F2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201</xdr:row>
      <xdr:rowOff>60960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F8F41746-6E7E-4CF5-A214-D35F1E6919DD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202</xdr:row>
      <xdr:rowOff>60960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28CFDE9C-2602-4B83-9B3F-878FA7046D25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202</xdr:row>
      <xdr:rowOff>60960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2398A43F-D98E-4366-B8E0-490F06C95278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200</xdr:row>
      <xdr:rowOff>60960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ACCE6A3C-EA93-4B08-9D1A-C52DA49032B6}"/>
            </a:ext>
          </a:extLst>
        </xdr:cNvPr>
        <xdr:cNvSpPr txBox="1"/>
      </xdr:nvSpPr>
      <xdr:spPr>
        <a:xfrm>
          <a:off x="10180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182</xdr:row>
      <xdr:rowOff>60960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364007A-6427-46A6-8338-BE69A3FD0DE8}"/>
            </a:ext>
          </a:extLst>
        </xdr:cNvPr>
        <xdr:cNvSpPr txBox="1"/>
      </xdr:nvSpPr>
      <xdr:spPr>
        <a:xfrm>
          <a:off x="1018032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182</xdr:row>
      <xdr:rowOff>60960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EF8ABC4-DC0C-4106-B1EB-80A8674B3637}"/>
            </a:ext>
          </a:extLst>
        </xdr:cNvPr>
        <xdr:cNvSpPr txBox="1"/>
      </xdr:nvSpPr>
      <xdr:spPr>
        <a:xfrm>
          <a:off x="1018032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113</xdr:row>
      <xdr:rowOff>60960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6C025B0-AB5B-4F9D-A53F-D7B762CB233C}"/>
            </a:ext>
          </a:extLst>
        </xdr:cNvPr>
        <xdr:cNvSpPr txBox="1"/>
      </xdr:nvSpPr>
      <xdr:spPr>
        <a:xfrm>
          <a:off x="10507980" y="1709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115</xdr:row>
      <xdr:rowOff>60960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8631FBE3-CC45-4314-94D2-54D8F98BBA07}"/>
            </a:ext>
          </a:extLst>
        </xdr:cNvPr>
        <xdr:cNvSpPr txBox="1"/>
      </xdr:nvSpPr>
      <xdr:spPr>
        <a:xfrm>
          <a:off x="1018032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115</xdr:row>
      <xdr:rowOff>60960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DE00C47B-1C15-4851-A6B1-720EA6E424D9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117</xdr:row>
      <xdr:rowOff>60960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88EBCD35-0B52-474D-9DF9-17D3157F9270}"/>
            </a:ext>
          </a:extLst>
        </xdr:cNvPr>
        <xdr:cNvSpPr txBox="1"/>
      </xdr:nvSpPr>
      <xdr:spPr>
        <a:xfrm>
          <a:off x="10180320" y="1770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119</xdr:row>
      <xdr:rowOff>60960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BF3658E6-E196-4B28-807D-3D105E44E970}"/>
            </a:ext>
          </a:extLst>
        </xdr:cNvPr>
        <xdr:cNvSpPr txBox="1"/>
      </xdr:nvSpPr>
      <xdr:spPr>
        <a:xfrm>
          <a:off x="10180320" y="1801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119</xdr:row>
      <xdr:rowOff>60960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6EB34CD-CB81-4855-BD92-299493B6D70A}"/>
            </a:ext>
          </a:extLst>
        </xdr:cNvPr>
        <xdr:cNvSpPr txBox="1"/>
      </xdr:nvSpPr>
      <xdr:spPr>
        <a:xfrm>
          <a:off x="10507980" y="1801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121</xdr:row>
      <xdr:rowOff>60960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80178A5E-5F36-4C62-9963-6E3FD9F563DD}"/>
            </a:ext>
          </a:extLst>
        </xdr:cNvPr>
        <xdr:cNvSpPr txBox="1"/>
      </xdr:nvSpPr>
      <xdr:spPr>
        <a:xfrm>
          <a:off x="1018032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121</xdr:row>
      <xdr:rowOff>60960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B066A3C7-6335-4F45-AAA0-68E4A6B7F523}"/>
            </a:ext>
          </a:extLst>
        </xdr:cNvPr>
        <xdr:cNvSpPr txBox="1"/>
      </xdr:nvSpPr>
      <xdr:spPr>
        <a:xfrm>
          <a:off x="1050798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123</xdr:row>
      <xdr:rowOff>60960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EA8DAD9-B3D9-4D72-931E-737D70F67AE1}"/>
            </a:ext>
          </a:extLst>
        </xdr:cNvPr>
        <xdr:cNvSpPr txBox="1"/>
      </xdr:nvSpPr>
      <xdr:spPr>
        <a:xfrm>
          <a:off x="1018032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123</xdr:row>
      <xdr:rowOff>60960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AA7CFDBC-4AE7-475C-85FE-49069D674899}"/>
            </a:ext>
          </a:extLst>
        </xdr:cNvPr>
        <xdr:cNvSpPr txBox="1"/>
      </xdr:nvSpPr>
      <xdr:spPr>
        <a:xfrm>
          <a:off x="105079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127</xdr:row>
      <xdr:rowOff>60960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921FBEB1-E8FB-459D-A397-4032A8EB7209}"/>
            </a:ext>
          </a:extLst>
        </xdr:cNvPr>
        <xdr:cNvSpPr txBox="1"/>
      </xdr:nvSpPr>
      <xdr:spPr>
        <a:xfrm>
          <a:off x="10180320" y="1923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127</xdr:row>
      <xdr:rowOff>60960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F53AA494-0ADC-4B8F-A70F-B78F26D762ED}"/>
            </a:ext>
          </a:extLst>
        </xdr:cNvPr>
        <xdr:cNvSpPr txBox="1"/>
      </xdr:nvSpPr>
      <xdr:spPr>
        <a:xfrm>
          <a:off x="10507980" y="1923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129</xdr:row>
      <xdr:rowOff>60960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D87923BD-A4EB-4787-8036-9975C74F344D}"/>
            </a:ext>
          </a:extLst>
        </xdr:cNvPr>
        <xdr:cNvSpPr txBox="1"/>
      </xdr:nvSpPr>
      <xdr:spPr>
        <a:xfrm>
          <a:off x="10180320" y="195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129</xdr:row>
      <xdr:rowOff>60960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F825BAAF-3FB2-4876-9F84-13320F50E823}"/>
            </a:ext>
          </a:extLst>
        </xdr:cNvPr>
        <xdr:cNvSpPr txBox="1"/>
      </xdr:nvSpPr>
      <xdr:spPr>
        <a:xfrm>
          <a:off x="10507980" y="1953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131</xdr:row>
      <xdr:rowOff>60960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D64BC2A-C2C3-4A45-9389-D631170DFF75}"/>
            </a:ext>
          </a:extLst>
        </xdr:cNvPr>
        <xdr:cNvSpPr txBox="1"/>
      </xdr:nvSpPr>
      <xdr:spPr>
        <a:xfrm>
          <a:off x="1018032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133</xdr:row>
      <xdr:rowOff>60960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191E0587-1F8D-41F2-A2E9-AD03BDBE38E0}"/>
            </a:ext>
          </a:extLst>
        </xdr:cNvPr>
        <xdr:cNvSpPr txBox="1"/>
      </xdr:nvSpPr>
      <xdr:spPr>
        <a:xfrm>
          <a:off x="10180320" y="2014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135</xdr:row>
      <xdr:rowOff>60960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AC2C537F-8E24-4729-80E4-87CFCC473EEC}"/>
            </a:ext>
          </a:extLst>
        </xdr:cNvPr>
        <xdr:cNvSpPr txBox="1"/>
      </xdr:nvSpPr>
      <xdr:spPr>
        <a:xfrm>
          <a:off x="10180320" y="2045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151</xdr:row>
      <xdr:rowOff>60960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F135F219-476F-417B-AED2-87A0001F3BE9}"/>
            </a:ext>
          </a:extLst>
        </xdr:cNvPr>
        <xdr:cNvSpPr txBox="1"/>
      </xdr:nvSpPr>
      <xdr:spPr>
        <a:xfrm>
          <a:off x="10180320" y="2075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151</xdr:row>
      <xdr:rowOff>60960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99DC9E7B-B94C-4CF7-A145-6260B1C8527B}"/>
            </a:ext>
          </a:extLst>
        </xdr:cNvPr>
        <xdr:cNvSpPr txBox="1"/>
      </xdr:nvSpPr>
      <xdr:spPr>
        <a:xfrm>
          <a:off x="10507980" y="2075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154</xdr:row>
      <xdr:rowOff>60960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54F1B74C-5B2A-493B-A9F3-759908563398}"/>
            </a:ext>
          </a:extLst>
        </xdr:cNvPr>
        <xdr:cNvSpPr txBox="1"/>
      </xdr:nvSpPr>
      <xdr:spPr>
        <a:xfrm>
          <a:off x="1018032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154</xdr:row>
      <xdr:rowOff>60960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29F0D1B-A463-4D63-A6F7-2D7BF252FA89}"/>
            </a:ext>
          </a:extLst>
        </xdr:cNvPr>
        <xdr:cNvSpPr txBox="1"/>
      </xdr:nvSpPr>
      <xdr:spPr>
        <a:xfrm>
          <a:off x="10507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156</xdr:row>
      <xdr:rowOff>60960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3374A052-3D6E-486C-A992-6C979452D417}"/>
            </a:ext>
          </a:extLst>
        </xdr:cNvPr>
        <xdr:cNvSpPr txBox="1"/>
      </xdr:nvSpPr>
      <xdr:spPr>
        <a:xfrm>
          <a:off x="10180320" y="2136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156</xdr:row>
      <xdr:rowOff>60960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2EEF3B3B-9AF5-47B4-AA27-9F22F4D8093C}"/>
            </a:ext>
          </a:extLst>
        </xdr:cNvPr>
        <xdr:cNvSpPr txBox="1"/>
      </xdr:nvSpPr>
      <xdr:spPr>
        <a:xfrm>
          <a:off x="10507980" y="2136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158</xdr:row>
      <xdr:rowOff>60960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F3C7A194-DEDB-4727-8D12-4CAB9ED5FDB5}"/>
            </a:ext>
          </a:extLst>
        </xdr:cNvPr>
        <xdr:cNvSpPr txBox="1"/>
      </xdr:nvSpPr>
      <xdr:spPr>
        <a:xfrm>
          <a:off x="10180320" y="2167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158</xdr:row>
      <xdr:rowOff>60960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7E5322B2-6B26-4302-8F1D-337CE211F0EF}"/>
            </a:ext>
          </a:extLst>
        </xdr:cNvPr>
        <xdr:cNvSpPr txBox="1"/>
      </xdr:nvSpPr>
      <xdr:spPr>
        <a:xfrm>
          <a:off x="10507980" y="2167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160</xdr:row>
      <xdr:rowOff>60960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A25C1F7D-F896-4060-91A6-C18F11F46A2F}"/>
            </a:ext>
          </a:extLst>
        </xdr:cNvPr>
        <xdr:cNvSpPr txBox="1"/>
      </xdr:nvSpPr>
      <xdr:spPr>
        <a:xfrm>
          <a:off x="1018032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160</xdr:row>
      <xdr:rowOff>60960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AF502762-1159-47D0-82D5-6435E6CD6477}"/>
            </a:ext>
          </a:extLst>
        </xdr:cNvPr>
        <xdr:cNvSpPr txBox="1"/>
      </xdr:nvSpPr>
      <xdr:spPr>
        <a:xfrm>
          <a:off x="105079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162</xdr:row>
      <xdr:rowOff>60960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653EBE4A-11F4-487D-ACA0-73A7A57D3F86}"/>
            </a:ext>
          </a:extLst>
        </xdr:cNvPr>
        <xdr:cNvSpPr txBox="1"/>
      </xdr:nvSpPr>
      <xdr:spPr>
        <a:xfrm>
          <a:off x="1018032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162</xdr:row>
      <xdr:rowOff>60960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36059B7D-8E54-4C5B-AD0B-EAC663EF08EF}"/>
            </a:ext>
          </a:extLst>
        </xdr:cNvPr>
        <xdr:cNvSpPr txBox="1"/>
      </xdr:nvSpPr>
      <xdr:spPr>
        <a:xfrm>
          <a:off x="1050798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164</xdr:row>
      <xdr:rowOff>60960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7D5B50AB-2B0E-4455-A918-D15297C3E9F2}"/>
            </a:ext>
          </a:extLst>
        </xdr:cNvPr>
        <xdr:cNvSpPr txBox="1"/>
      </xdr:nvSpPr>
      <xdr:spPr>
        <a:xfrm>
          <a:off x="10180320" y="2258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166</xdr:row>
      <xdr:rowOff>60960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761842C-0C2C-4884-8300-DFEF981D311D}"/>
            </a:ext>
          </a:extLst>
        </xdr:cNvPr>
        <xdr:cNvSpPr txBox="1"/>
      </xdr:nvSpPr>
      <xdr:spPr>
        <a:xfrm>
          <a:off x="10180320" y="2289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166</xdr:row>
      <xdr:rowOff>60960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4FF47EE7-C9AC-40FB-8E04-2D137A002C60}"/>
            </a:ext>
          </a:extLst>
        </xdr:cNvPr>
        <xdr:cNvSpPr txBox="1"/>
      </xdr:nvSpPr>
      <xdr:spPr>
        <a:xfrm>
          <a:off x="10507980" y="2289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168</xdr:row>
      <xdr:rowOff>60960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B536D35-7651-40A6-B7D4-5E8A4A0C3066}"/>
            </a:ext>
          </a:extLst>
        </xdr:cNvPr>
        <xdr:cNvSpPr txBox="1"/>
      </xdr:nvSpPr>
      <xdr:spPr>
        <a:xfrm>
          <a:off x="10180320" y="231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168</xdr:row>
      <xdr:rowOff>60960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602366E-3C47-4F31-BB52-7B33D362B26E}"/>
            </a:ext>
          </a:extLst>
        </xdr:cNvPr>
        <xdr:cNvSpPr txBox="1"/>
      </xdr:nvSpPr>
      <xdr:spPr>
        <a:xfrm>
          <a:off x="10507980" y="2319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170</xdr:row>
      <xdr:rowOff>60960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934A0523-13D5-41D9-8AF5-63ABBF88A448}"/>
            </a:ext>
          </a:extLst>
        </xdr:cNvPr>
        <xdr:cNvSpPr txBox="1"/>
      </xdr:nvSpPr>
      <xdr:spPr>
        <a:xfrm>
          <a:off x="10180320" y="2350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170</xdr:row>
      <xdr:rowOff>60960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11755374-5DC8-4EB0-835B-1DD9F4A0B6ED}"/>
            </a:ext>
          </a:extLst>
        </xdr:cNvPr>
        <xdr:cNvSpPr txBox="1"/>
      </xdr:nvSpPr>
      <xdr:spPr>
        <a:xfrm>
          <a:off x="10507980" y="2350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180</xdr:row>
      <xdr:rowOff>60960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EF4F459-7178-4FAE-A346-9BCB5F4414C5}"/>
            </a:ext>
          </a:extLst>
        </xdr:cNvPr>
        <xdr:cNvSpPr txBox="1"/>
      </xdr:nvSpPr>
      <xdr:spPr>
        <a:xfrm>
          <a:off x="10180320" y="2380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180</xdr:row>
      <xdr:rowOff>60960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5EAC5ABF-CC0B-4D33-A7DF-9014274305AD}"/>
            </a:ext>
          </a:extLst>
        </xdr:cNvPr>
        <xdr:cNvSpPr txBox="1"/>
      </xdr:nvSpPr>
      <xdr:spPr>
        <a:xfrm>
          <a:off x="10507980" y="2380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183</xdr:row>
      <xdr:rowOff>60960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4A97A59-1FFA-430F-9985-B6DA0D2E4BA4}"/>
            </a:ext>
          </a:extLst>
        </xdr:cNvPr>
        <xdr:cNvSpPr txBox="1"/>
      </xdr:nvSpPr>
      <xdr:spPr>
        <a:xfrm>
          <a:off x="10180320" y="2410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183</xdr:row>
      <xdr:rowOff>60960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1E72BCF9-9CF5-4956-9997-32D09E25B903}"/>
            </a:ext>
          </a:extLst>
        </xdr:cNvPr>
        <xdr:cNvSpPr txBox="1"/>
      </xdr:nvSpPr>
      <xdr:spPr>
        <a:xfrm>
          <a:off x="10507980" y="2410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186</xdr:row>
      <xdr:rowOff>60960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A39FEF7B-C6AD-4E1E-BED6-DC2F1449B334}"/>
            </a:ext>
          </a:extLst>
        </xdr:cNvPr>
        <xdr:cNvSpPr txBox="1"/>
      </xdr:nvSpPr>
      <xdr:spPr>
        <a:xfrm>
          <a:off x="1018032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186</xdr:row>
      <xdr:rowOff>60960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DABF60D-4872-464F-A5F6-77E1CF494707}"/>
            </a:ext>
          </a:extLst>
        </xdr:cNvPr>
        <xdr:cNvSpPr txBox="1"/>
      </xdr:nvSpPr>
      <xdr:spPr>
        <a:xfrm>
          <a:off x="1050798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188</xdr:row>
      <xdr:rowOff>60960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CD3874C-5C73-4DBF-B721-C78F760F5336}"/>
            </a:ext>
          </a:extLst>
        </xdr:cNvPr>
        <xdr:cNvSpPr txBox="1"/>
      </xdr:nvSpPr>
      <xdr:spPr>
        <a:xfrm>
          <a:off x="10180320" y="2471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188</xdr:row>
      <xdr:rowOff>60960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9213C5-9E48-4C8E-910D-3C6A6C2039EA}"/>
            </a:ext>
          </a:extLst>
        </xdr:cNvPr>
        <xdr:cNvSpPr txBox="1"/>
      </xdr:nvSpPr>
      <xdr:spPr>
        <a:xfrm>
          <a:off x="10507980" y="24719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190</xdr:row>
      <xdr:rowOff>60960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4958DC87-E2D2-4C3A-804E-167FB32501D1}"/>
            </a:ext>
          </a:extLst>
        </xdr:cNvPr>
        <xdr:cNvSpPr txBox="1"/>
      </xdr:nvSpPr>
      <xdr:spPr>
        <a:xfrm>
          <a:off x="10180320" y="2502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190</xdr:row>
      <xdr:rowOff>60960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A6673CE4-D744-43E1-88D4-6F31343D98AF}"/>
            </a:ext>
          </a:extLst>
        </xdr:cNvPr>
        <xdr:cNvSpPr txBox="1"/>
      </xdr:nvSpPr>
      <xdr:spPr>
        <a:xfrm>
          <a:off x="10507980" y="2502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192</xdr:row>
      <xdr:rowOff>60960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59C5D23D-9E71-4E34-89AB-457012556BCA}"/>
            </a:ext>
          </a:extLst>
        </xdr:cNvPr>
        <xdr:cNvSpPr txBox="1"/>
      </xdr:nvSpPr>
      <xdr:spPr>
        <a:xfrm>
          <a:off x="10180320" y="2532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192</xdr:row>
      <xdr:rowOff>60960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18F2585-B71D-4D5F-926E-B6DEC076E787}"/>
            </a:ext>
          </a:extLst>
        </xdr:cNvPr>
        <xdr:cNvSpPr txBox="1"/>
      </xdr:nvSpPr>
      <xdr:spPr>
        <a:xfrm>
          <a:off x="10507980" y="2532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194</xdr:row>
      <xdr:rowOff>60960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254F6F9-65E9-43B0-8392-33DC0F447696}"/>
            </a:ext>
          </a:extLst>
        </xdr:cNvPr>
        <xdr:cNvSpPr txBox="1"/>
      </xdr:nvSpPr>
      <xdr:spPr>
        <a:xfrm>
          <a:off x="10180320" y="2563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194</xdr:row>
      <xdr:rowOff>60960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3452D0A6-28E6-43BD-BEEB-BD721219B7EE}"/>
            </a:ext>
          </a:extLst>
        </xdr:cNvPr>
        <xdr:cNvSpPr txBox="1"/>
      </xdr:nvSpPr>
      <xdr:spPr>
        <a:xfrm>
          <a:off x="10507980" y="2563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198</xdr:row>
      <xdr:rowOff>60960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EF3CBBD-CB93-4745-B035-97B5BD9ED65C}"/>
            </a:ext>
          </a:extLst>
        </xdr:cNvPr>
        <xdr:cNvSpPr txBox="1"/>
      </xdr:nvSpPr>
      <xdr:spPr>
        <a:xfrm>
          <a:off x="10180320" y="260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198</xdr:row>
      <xdr:rowOff>60960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F2F64294-F338-4629-A38F-8078812BB3CD}"/>
            </a:ext>
          </a:extLst>
        </xdr:cNvPr>
        <xdr:cNvSpPr txBox="1"/>
      </xdr:nvSpPr>
      <xdr:spPr>
        <a:xfrm>
          <a:off x="10507980" y="260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201</xdr:row>
      <xdr:rowOff>60960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8697A8A4-A64B-4F63-B361-BBB36FF3E80A}"/>
            </a:ext>
          </a:extLst>
        </xdr:cNvPr>
        <xdr:cNvSpPr txBox="1"/>
      </xdr:nvSpPr>
      <xdr:spPr>
        <a:xfrm>
          <a:off x="1018032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201</xdr:row>
      <xdr:rowOff>60960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889A945-2A26-465D-960B-441DF461FA44}"/>
            </a:ext>
          </a:extLst>
        </xdr:cNvPr>
        <xdr:cNvSpPr txBox="1"/>
      </xdr:nvSpPr>
      <xdr:spPr>
        <a:xfrm>
          <a:off x="1050798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204</xdr:row>
      <xdr:rowOff>60960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2DD7A52-C387-41CC-AE99-AD7128F59F20}"/>
            </a:ext>
          </a:extLst>
        </xdr:cNvPr>
        <xdr:cNvSpPr txBox="1"/>
      </xdr:nvSpPr>
      <xdr:spPr>
        <a:xfrm>
          <a:off x="1018032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204</xdr:row>
      <xdr:rowOff>60960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02AF3F2-68E0-4276-8595-828E97281EE8}"/>
            </a:ext>
          </a:extLst>
        </xdr:cNvPr>
        <xdr:cNvSpPr txBox="1"/>
      </xdr:nvSpPr>
      <xdr:spPr>
        <a:xfrm>
          <a:off x="105079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523FDC05-C959-4BA6-B0E6-8119F45D3146}"/>
            </a:ext>
          </a:extLst>
        </xdr:cNvPr>
        <xdr:cNvSpPr txBox="1"/>
      </xdr:nvSpPr>
      <xdr:spPr>
        <a:xfrm>
          <a:off x="601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9DCE9775-A3F5-4525-8512-DB9486F67C11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2017379A-A737-465E-9531-8074FD7F767B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54</xdr:row>
      <xdr:rowOff>60960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13252E99-E603-46C3-A4D5-7F124DDF95D4}"/>
            </a:ext>
          </a:extLst>
        </xdr:cNvPr>
        <xdr:cNvSpPr txBox="1"/>
      </xdr:nvSpPr>
      <xdr:spPr>
        <a:xfrm>
          <a:off x="601980" y="84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9937A12A-B1B2-4F5D-ABEB-15046FBCF41B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8CA1F81-98CC-4624-B553-FF6BC2D88FC1}"/>
            </a:ext>
          </a:extLst>
        </xdr:cNvPr>
        <xdr:cNvSpPr txBox="1"/>
      </xdr:nvSpPr>
      <xdr:spPr>
        <a:xfrm>
          <a:off x="601980" y="871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95FFAB1-4460-4C2F-B6AE-6318921AEB32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20D25B2-5D56-4465-B43B-47D8B4D436FC}"/>
            </a:ext>
          </a:extLst>
        </xdr:cNvPr>
        <xdr:cNvSpPr txBox="1"/>
      </xdr:nvSpPr>
      <xdr:spPr>
        <a:xfrm>
          <a:off x="601980" y="886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</xdr:row>
      <xdr:rowOff>60960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EC05F9E-E448-4E9F-A7A0-8C8E3A2B4A74}"/>
            </a:ext>
          </a:extLst>
        </xdr:cNvPr>
        <xdr:cNvSpPr txBox="1"/>
      </xdr:nvSpPr>
      <xdr:spPr>
        <a:xfrm>
          <a:off x="601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</xdr:row>
      <xdr:rowOff>60960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EC4A2CE9-41AA-4F43-8C1F-15BC74E16C3D}"/>
            </a:ext>
          </a:extLst>
        </xdr:cNvPr>
        <xdr:cNvSpPr txBox="1"/>
      </xdr:nvSpPr>
      <xdr:spPr>
        <a:xfrm>
          <a:off x="601980" y="658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</xdr:row>
      <xdr:rowOff>60960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25162BB-697F-48E0-9141-99EE24240F92}"/>
            </a:ext>
          </a:extLst>
        </xdr:cNvPr>
        <xdr:cNvSpPr txBox="1"/>
      </xdr:nvSpPr>
      <xdr:spPr>
        <a:xfrm>
          <a:off x="601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</xdr:row>
      <xdr:rowOff>60960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F44FE7E6-E850-4AE4-9844-10AB889C77FC}"/>
            </a:ext>
          </a:extLst>
        </xdr:cNvPr>
        <xdr:cNvSpPr txBox="1"/>
      </xdr:nvSpPr>
      <xdr:spPr>
        <a:xfrm>
          <a:off x="601980" y="62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51</xdr:row>
      <xdr:rowOff>60960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EA659A26-3524-4B1F-91B1-3B837CD64801}"/>
            </a:ext>
          </a:extLst>
        </xdr:cNvPr>
        <xdr:cNvSpPr txBox="1"/>
      </xdr:nvSpPr>
      <xdr:spPr>
        <a:xfrm>
          <a:off x="601980" y="79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52</xdr:row>
      <xdr:rowOff>60960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7ECDE243-8DF6-4FFC-B9BB-2F70319603F6}"/>
            </a:ext>
          </a:extLst>
        </xdr:cNvPr>
        <xdr:cNvSpPr txBox="1"/>
      </xdr:nvSpPr>
      <xdr:spPr>
        <a:xfrm>
          <a:off x="601980" y="81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53</xdr:row>
      <xdr:rowOff>60960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9D5C365F-F394-4965-8D45-B694DF11075A}"/>
            </a:ext>
          </a:extLst>
        </xdr:cNvPr>
        <xdr:cNvSpPr txBox="1"/>
      </xdr:nvSpPr>
      <xdr:spPr>
        <a:xfrm>
          <a:off x="60198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65</xdr:row>
      <xdr:rowOff>60960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F98E36-5826-4B63-B7D3-45A206E52B2D}"/>
            </a:ext>
          </a:extLst>
        </xdr:cNvPr>
        <xdr:cNvSpPr txBox="1"/>
      </xdr:nvSpPr>
      <xdr:spPr>
        <a:xfrm>
          <a:off x="601980" y="1008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A75F325-B130-4356-8908-FF6B1BE0B350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67</xdr:row>
      <xdr:rowOff>60960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3AF6E8C-BC7B-41A6-815A-0A6D08D43971}"/>
            </a:ext>
          </a:extLst>
        </xdr:cNvPr>
        <xdr:cNvSpPr txBox="1"/>
      </xdr:nvSpPr>
      <xdr:spPr>
        <a:xfrm>
          <a:off x="601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84676F93-BA96-4DA8-B63B-36CDD3717D11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4C25903-9AC6-4118-8985-D803B80DA1BB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0AD1F08-24C8-4668-909D-2ABB856BF6C2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A566854-7F52-47B7-93F4-3BD90FA71C78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1CB6B827-809A-4FFE-A57F-7CF7C82102F1}"/>
            </a:ext>
          </a:extLst>
        </xdr:cNvPr>
        <xdr:cNvSpPr txBox="1"/>
      </xdr:nvSpPr>
      <xdr:spPr>
        <a:xfrm>
          <a:off x="601980" y="993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76</xdr:row>
      <xdr:rowOff>60960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E002433-833A-4B98-A81D-BE2C53A9F59E}"/>
            </a:ext>
          </a:extLst>
        </xdr:cNvPr>
        <xdr:cNvSpPr txBox="1"/>
      </xdr:nvSpPr>
      <xdr:spPr>
        <a:xfrm>
          <a:off x="601980" y="117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426EAAE9-6BC8-41B6-B873-DFFA7BB8EFCB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7DDE8CA0-DFB0-4245-8575-624AB0B99BC4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476C2CBE-0E3F-48B6-BAEA-874D440FDA63}"/>
            </a:ext>
          </a:extLst>
        </xdr:cNvPr>
        <xdr:cNvSpPr txBox="1"/>
      </xdr:nvSpPr>
      <xdr:spPr>
        <a:xfrm>
          <a:off x="601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84DC5D74-B9AA-4069-8E65-9A7041C1530A}"/>
            </a:ext>
          </a:extLst>
        </xdr:cNvPr>
        <xdr:cNvSpPr txBox="1"/>
      </xdr:nvSpPr>
      <xdr:spPr>
        <a:xfrm>
          <a:off x="601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310377D9-1775-465A-BD98-83FDF416EE7A}"/>
            </a:ext>
          </a:extLst>
        </xdr:cNvPr>
        <xdr:cNvSpPr txBox="1"/>
      </xdr:nvSpPr>
      <xdr:spPr>
        <a:xfrm>
          <a:off x="601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B2E10EA-AFCE-4F0F-8B1A-666050B7CC63}"/>
            </a:ext>
          </a:extLst>
        </xdr:cNvPr>
        <xdr:cNvSpPr txBox="1"/>
      </xdr:nvSpPr>
      <xdr:spPr>
        <a:xfrm>
          <a:off x="601980" y="917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67</xdr:row>
      <xdr:rowOff>60960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FA78C061-FBB7-4A53-A43A-1EDF079F5324}"/>
            </a:ext>
          </a:extLst>
        </xdr:cNvPr>
        <xdr:cNvSpPr txBox="1"/>
      </xdr:nvSpPr>
      <xdr:spPr>
        <a:xfrm>
          <a:off x="601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AB87644A-FDF2-43F2-8A48-AF928778FF01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B38C5079-977A-4ED8-92C7-D4FBAF1E7CBD}"/>
            </a:ext>
          </a:extLst>
        </xdr:cNvPr>
        <xdr:cNvSpPr txBox="1"/>
      </xdr:nvSpPr>
      <xdr:spPr>
        <a:xfrm>
          <a:off x="601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A43E601C-A0FA-46D8-8D63-DF399BCADD71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ADD29B29-72A9-4EE9-A6BF-8FE7CBC3FF3F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F3DA67C-15AA-4281-8158-DE438E3DE601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DF4C793-A82A-4086-A205-CDD3E18F92C8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2F1C89-CBB6-40B6-89B2-E8B7D9A5E9B8}"/>
            </a:ext>
          </a:extLst>
        </xdr:cNvPr>
        <xdr:cNvSpPr txBox="1"/>
      </xdr:nvSpPr>
      <xdr:spPr>
        <a:xfrm>
          <a:off x="601980" y="1024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78</xdr:row>
      <xdr:rowOff>60960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640E8E2C-89BD-452E-A440-D0AE4FDB95F8}"/>
            </a:ext>
          </a:extLst>
        </xdr:cNvPr>
        <xdr:cNvSpPr txBox="1"/>
      </xdr:nvSpPr>
      <xdr:spPr>
        <a:xfrm>
          <a:off x="601980" y="1207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3813886-0AFB-4174-B1B3-DE75E6514DDC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2358C2D-176C-4A02-9F7B-8C4CD3F21E22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7B218DA-7DD1-4BC7-A47D-719E923F2D54}"/>
            </a:ext>
          </a:extLst>
        </xdr:cNvPr>
        <xdr:cNvSpPr txBox="1"/>
      </xdr:nvSpPr>
      <xdr:spPr>
        <a:xfrm>
          <a:off x="601980" y="1069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84FF8EA-665B-412E-8369-FC5689A66A53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76</xdr:row>
      <xdr:rowOff>60960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C6959A9-6295-4111-83B5-3DBECC621687}"/>
            </a:ext>
          </a:extLst>
        </xdr:cNvPr>
        <xdr:cNvSpPr txBox="1"/>
      </xdr:nvSpPr>
      <xdr:spPr>
        <a:xfrm>
          <a:off x="601980" y="1176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4A7E99-F02D-49FA-94A3-3C591B588B17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43B0E49-9868-4068-A1CD-A9F72CCAC08B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2AFBB557-1766-4AE7-8607-E5A6C2ACF143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77</xdr:row>
      <xdr:rowOff>60960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CCA88036-C192-475F-A0D4-79B1ABBD8C46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C7BAD18B-A685-4DD7-B202-272287324A7D}"/>
            </a:ext>
          </a:extLst>
        </xdr:cNvPr>
        <xdr:cNvSpPr txBox="1"/>
      </xdr:nvSpPr>
      <xdr:spPr>
        <a:xfrm>
          <a:off x="601980" y="1054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80</xdr:row>
      <xdr:rowOff>60960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72C3737A-0885-40D1-A5EE-0AB2D5882B4D}"/>
            </a:ext>
          </a:extLst>
        </xdr:cNvPr>
        <xdr:cNvSpPr txBox="1"/>
      </xdr:nvSpPr>
      <xdr:spPr>
        <a:xfrm>
          <a:off x="601980" y="123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79</xdr:row>
      <xdr:rowOff>60960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9238A6E-9F58-4D90-B774-ED7C780942C0}"/>
            </a:ext>
          </a:extLst>
        </xdr:cNvPr>
        <xdr:cNvSpPr txBox="1"/>
      </xdr:nvSpPr>
      <xdr:spPr>
        <a:xfrm>
          <a:off x="601980" y="1222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71</xdr:row>
      <xdr:rowOff>60960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925D8049-7F9C-4FFC-ABA2-E5070F3A5DF7}"/>
            </a:ext>
          </a:extLst>
        </xdr:cNvPr>
        <xdr:cNvSpPr txBox="1"/>
      </xdr:nvSpPr>
      <xdr:spPr>
        <a:xfrm>
          <a:off x="60198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B8B95958-28C5-4AAC-B919-FF7D224838DD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B0842B5C-8813-4B80-A713-7C6B6F0A68E2}"/>
            </a:ext>
          </a:extLst>
        </xdr:cNvPr>
        <xdr:cNvSpPr txBox="1"/>
      </xdr:nvSpPr>
      <xdr:spPr>
        <a:xfrm>
          <a:off x="601980" y="963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F00BB70-67B3-4E26-AFCF-0BA31137C207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B9402790-27B6-48FF-8A35-8D899993F42F}"/>
            </a:ext>
          </a:extLst>
        </xdr:cNvPr>
        <xdr:cNvSpPr txBox="1"/>
      </xdr:nvSpPr>
      <xdr:spPr>
        <a:xfrm>
          <a:off x="601980" y="978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40</xdr:row>
      <xdr:rowOff>60960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75815606-65AF-472F-BB04-7C23FC5DC98C}"/>
            </a:ext>
          </a:extLst>
        </xdr:cNvPr>
        <xdr:cNvSpPr txBox="1"/>
      </xdr:nvSpPr>
      <xdr:spPr>
        <a:xfrm>
          <a:off x="33528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41</xdr:row>
      <xdr:rowOff>60960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65077416-584E-4C11-B957-9771239533AE}"/>
            </a:ext>
          </a:extLst>
        </xdr:cNvPr>
        <xdr:cNvSpPr txBox="1"/>
      </xdr:nvSpPr>
      <xdr:spPr>
        <a:xfrm>
          <a:off x="33528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32</xdr:col>
      <xdr:colOff>601980</xdr:colOff>
      <xdr:row>7</xdr:row>
      <xdr:rowOff>60960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ED2C79AD-7863-4D3E-BAD7-0CCDECBA1A67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32</xdr:col>
      <xdr:colOff>601980</xdr:colOff>
      <xdr:row>8</xdr:row>
      <xdr:rowOff>60960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6017011-58B4-4B20-B8DB-5A827626D1CD}"/>
            </a:ext>
          </a:extLst>
        </xdr:cNvPr>
        <xdr:cNvSpPr txBox="1"/>
      </xdr:nvSpPr>
      <xdr:spPr>
        <a:xfrm>
          <a:off x="388620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32</xdr:col>
      <xdr:colOff>601980</xdr:colOff>
      <xdr:row>6</xdr:row>
      <xdr:rowOff>60960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F9064F6F-3A2E-4C7B-AFE7-CE3D4302744B}"/>
            </a:ext>
          </a:extLst>
        </xdr:cNvPr>
        <xdr:cNvSpPr txBox="1"/>
      </xdr:nvSpPr>
      <xdr:spPr>
        <a:xfrm>
          <a:off x="38862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32</xdr:col>
      <xdr:colOff>601980</xdr:colOff>
      <xdr:row>7</xdr:row>
      <xdr:rowOff>60960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69FA09-084B-4D65-A0DC-6205E9801773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10</xdr:row>
      <xdr:rowOff>60960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120CF359-282D-40D0-A704-1ADCB588C762}"/>
            </a:ext>
          </a:extLst>
        </xdr:cNvPr>
        <xdr:cNvSpPr txBox="1"/>
      </xdr:nvSpPr>
      <xdr:spPr>
        <a:xfrm>
          <a:off x="11650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</xdr:row>
      <xdr:rowOff>60960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BD74E863-75EE-44E9-B772-7F097FE1E767}"/>
            </a:ext>
          </a:extLst>
        </xdr:cNvPr>
        <xdr:cNvSpPr txBox="1"/>
      </xdr:nvSpPr>
      <xdr:spPr>
        <a:xfrm>
          <a:off x="11650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</xdr:row>
      <xdr:rowOff>60960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A4AEBCD-DD04-4544-BFB7-66D6DFDBFF4C}"/>
            </a:ext>
          </a:extLst>
        </xdr:cNvPr>
        <xdr:cNvSpPr txBox="1"/>
      </xdr:nvSpPr>
      <xdr:spPr>
        <a:xfrm>
          <a:off x="601980" y="368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40</xdr:row>
      <xdr:rowOff>60960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1D0E99EF-0D97-485C-9A8D-12A5337B865A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40</xdr:row>
      <xdr:rowOff>60960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A82F6670-6906-4355-8301-048DE8B7F786}"/>
            </a:ext>
          </a:extLst>
        </xdr:cNvPr>
        <xdr:cNvSpPr txBox="1"/>
      </xdr:nvSpPr>
      <xdr:spPr>
        <a:xfrm>
          <a:off x="3886200" y="2735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</xdr:row>
      <xdr:rowOff>60960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858AC4F0-6B04-4050-9D16-A37CC16BFA51}"/>
            </a:ext>
          </a:extLst>
        </xdr:cNvPr>
        <xdr:cNvSpPr txBox="1"/>
      </xdr:nvSpPr>
      <xdr:spPr>
        <a:xfrm>
          <a:off x="11650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</xdr:row>
      <xdr:rowOff>60960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5C94EDF0-7EB9-4034-A324-D400E2F609A5}"/>
            </a:ext>
          </a:extLst>
        </xdr:cNvPr>
        <xdr:cNvSpPr txBox="1"/>
      </xdr:nvSpPr>
      <xdr:spPr>
        <a:xfrm>
          <a:off x="11650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32</xdr:row>
      <xdr:rowOff>60960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2C313BD5-D5E4-405C-B0FE-C079F0A6049B}"/>
            </a:ext>
          </a:extLst>
        </xdr:cNvPr>
        <xdr:cNvSpPr txBox="1"/>
      </xdr:nvSpPr>
      <xdr:spPr>
        <a:xfrm>
          <a:off x="11650980" y="124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</xdr:row>
      <xdr:rowOff>60960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5E02EF2-EFB8-4B55-965D-0D19E9F8A9F4}"/>
            </a:ext>
          </a:extLst>
        </xdr:cNvPr>
        <xdr:cNvSpPr txBox="1"/>
      </xdr:nvSpPr>
      <xdr:spPr>
        <a:xfrm>
          <a:off x="601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33</xdr:row>
      <xdr:rowOff>60960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49C704D2-A5FF-4E84-9A03-95604FC22424}"/>
            </a:ext>
          </a:extLst>
        </xdr:cNvPr>
        <xdr:cNvSpPr txBox="1"/>
      </xdr:nvSpPr>
      <xdr:spPr>
        <a:xfrm>
          <a:off x="601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60</xdr:row>
      <xdr:rowOff>60960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90690DC5-36B6-4A0D-B0C6-504793C3281B}"/>
            </a:ext>
          </a:extLst>
        </xdr:cNvPr>
        <xdr:cNvSpPr txBox="1"/>
      </xdr:nvSpPr>
      <xdr:spPr>
        <a:xfrm>
          <a:off x="601980" y="795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58</xdr:row>
      <xdr:rowOff>60960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6AFB175C-8416-417A-8C7F-42061B9302A8}"/>
            </a:ext>
          </a:extLst>
        </xdr:cNvPr>
        <xdr:cNvSpPr txBox="1"/>
      </xdr:nvSpPr>
      <xdr:spPr>
        <a:xfrm>
          <a:off x="601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38</xdr:row>
      <xdr:rowOff>60960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2EBE83BC-4CF2-4B99-AE1F-B59AABA133E3}"/>
            </a:ext>
          </a:extLst>
        </xdr:cNvPr>
        <xdr:cNvSpPr txBox="1"/>
      </xdr:nvSpPr>
      <xdr:spPr>
        <a:xfrm>
          <a:off x="7086600" y="2430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39</xdr:row>
      <xdr:rowOff>60960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4712EDC-62E9-4026-B273-39212E06C8C7}"/>
            </a:ext>
          </a:extLst>
        </xdr:cNvPr>
        <xdr:cNvSpPr txBox="1"/>
      </xdr:nvSpPr>
      <xdr:spPr>
        <a:xfrm>
          <a:off x="70866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39</xdr:row>
      <xdr:rowOff>60960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6DA0566-90FC-489A-B95B-45B2C549AF27}"/>
            </a:ext>
          </a:extLst>
        </xdr:cNvPr>
        <xdr:cNvSpPr txBox="1"/>
      </xdr:nvSpPr>
      <xdr:spPr>
        <a:xfrm>
          <a:off x="7086600" y="2583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</xdr:row>
      <xdr:rowOff>60960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243C99F-7082-4A0E-B233-013FA8529CB0}"/>
            </a:ext>
          </a:extLst>
        </xdr:cNvPr>
        <xdr:cNvSpPr txBox="1"/>
      </xdr:nvSpPr>
      <xdr:spPr>
        <a:xfrm>
          <a:off x="11650980" y="59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</xdr:row>
      <xdr:rowOff>60960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F6F0E055-FD05-4E88-A59E-32B88725359B}"/>
            </a:ext>
          </a:extLst>
        </xdr:cNvPr>
        <xdr:cNvSpPr txBox="1"/>
      </xdr:nvSpPr>
      <xdr:spPr>
        <a:xfrm>
          <a:off x="11650980" y="59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</xdr:row>
      <xdr:rowOff>60960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2FF48872-7D98-4241-97A0-044210C6AD09}"/>
            </a:ext>
          </a:extLst>
        </xdr:cNvPr>
        <xdr:cNvSpPr txBox="1"/>
      </xdr:nvSpPr>
      <xdr:spPr>
        <a:xfrm>
          <a:off x="11650980" y="59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</xdr:row>
      <xdr:rowOff>60960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40D528A4-500C-40F6-A78C-2E1D7D1AE524}"/>
            </a:ext>
          </a:extLst>
        </xdr:cNvPr>
        <xdr:cNvSpPr txBox="1"/>
      </xdr:nvSpPr>
      <xdr:spPr>
        <a:xfrm>
          <a:off x="11650980" y="59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47</xdr:row>
      <xdr:rowOff>60960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99CAD2E2-2542-4830-8CD6-6E591EC9920B}"/>
            </a:ext>
          </a:extLst>
        </xdr:cNvPr>
        <xdr:cNvSpPr txBox="1"/>
      </xdr:nvSpPr>
      <xdr:spPr>
        <a:xfrm>
          <a:off x="11650980" y="59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48</xdr:row>
      <xdr:rowOff>60960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BC4869D5-3C22-4362-8B15-DAEBB144AF06}"/>
            </a:ext>
          </a:extLst>
        </xdr:cNvPr>
        <xdr:cNvSpPr txBox="1"/>
      </xdr:nvSpPr>
      <xdr:spPr>
        <a:xfrm>
          <a:off x="11650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48</xdr:row>
      <xdr:rowOff>60960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F0C61280-830A-4257-9808-C69EFE2ABE69}"/>
            </a:ext>
          </a:extLst>
        </xdr:cNvPr>
        <xdr:cNvSpPr txBox="1"/>
      </xdr:nvSpPr>
      <xdr:spPr>
        <a:xfrm>
          <a:off x="11650980" y="612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49</xdr:row>
      <xdr:rowOff>60960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8D281CC-C07D-43B6-83AB-8FF08A942219}"/>
            </a:ext>
          </a:extLst>
        </xdr:cNvPr>
        <xdr:cNvSpPr txBox="1"/>
      </xdr:nvSpPr>
      <xdr:spPr>
        <a:xfrm>
          <a:off x="11650980" y="62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50</xdr:row>
      <xdr:rowOff>60960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0FA19C-E7AF-457D-BB9B-4335C487F471}"/>
            </a:ext>
          </a:extLst>
        </xdr:cNvPr>
        <xdr:cNvSpPr txBox="1"/>
      </xdr:nvSpPr>
      <xdr:spPr>
        <a:xfrm>
          <a:off x="11650980" y="64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49</xdr:row>
      <xdr:rowOff>60960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3F819B80-AA4A-4450-AB46-9C508AAB3F92}"/>
            </a:ext>
          </a:extLst>
        </xdr:cNvPr>
        <xdr:cNvSpPr txBox="1"/>
      </xdr:nvSpPr>
      <xdr:spPr>
        <a:xfrm>
          <a:off x="11650980" y="62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49</xdr:row>
      <xdr:rowOff>60960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1EF5650-FBBF-44A8-AE8B-BFC2677D6F46}"/>
            </a:ext>
          </a:extLst>
        </xdr:cNvPr>
        <xdr:cNvSpPr txBox="1"/>
      </xdr:nvSpPr>
      <xdr:spPr>
        <a:xfrm>
          <a:off x="11650980" y="62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51</xdr:row>
      <xdr:rowOff>60960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8DBA1C6-3250-403E-9D88-9B012D20568F}"/>
            </a:ext>
          </a:extLst>
        </xdr:cNvPr>
        <xdr:cNvSpPr txBox="1"/>
      </xdr:nvSpPr>
      <xdr:spPr>
        <a:xfrm>
          <a:off x="601980" y="902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74</xdr:row>
      <xdr:rowOff>60960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5F1F61F8-141D-47A6-9AFA-C756161946A6}"/>
            </a:ext>
          </a:extLst>
        </xdr:cNvPr>
        <xdr:cNvSpPr txBox="1"/>
      </xdr:nvSpPr>
      <xdr:spPr>
        <a:xfrm>
          <a:off x="601980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75</xdr:row>
      <xdr:rowOff>60960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A0DCD747-06CB-492B-8E09-5DBCE57D2438}"/>
            </a:ext>
          </a:extLst>
        </xdr:cNvPr>
        <xdr:cNvSpPr txBox="1"/>
      </xdr:nvSpPr>
      <xdr:spPr>
        <a:xfrm>
          <a:off x="601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75</xdr:row>
      <xdr:rowOff>60960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3BA05917-7CA9-4B4E-A8C7-FDB70B680085}"/>
            </a:ext>
          </a:extLst>
        </xdr:cNvPr>
        <xdr:cNvSpPr txBox="1"/>
      </xdr:nvSpPr>
      <xdr:spPr>
        <a:xfrm>
          <a:off x="601980" y="1039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56</xdr:row>
      <xdr:rowOff>60960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3D728BAA-C6AA-4DF0-8A39-B673B9621808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57</xdr:row>
      <xdr:rowOff>60960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5B937748-822F-49AA-BD30-239A60FE7706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58</xdr:row>
      <xdr:rowOff>60960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AE780DEC-3955-402A-9AD0-D3FA669417C6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59</xdr:row>
      <xdr:rowOff>60960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46EE92B9-9335-4389-B6AF-2012919C5C04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60</xdr:row>
      <xdr:rowOff>60960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30A87F3-4CE9-48CE-B768-15DFC9B550C8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61</xdr:row>
      <xdr:rowOff>60960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C12EE48-2214-4107-BD70-863D2489B2DB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62</xdr:row>
      <xdr:rowOff>60960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71DE7857-3AE5-4C80-ADAF-B98C6B5EE443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63</xdr:row>
      <xdr:rowOff>60960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2E2788-203C-4A50-8501-EEBF5ED419CE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BCDC3DD0-ED50-4EC8-8DEB-106A187A68F8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65</xdr:row>
      <xdr:rowOff>60960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BDACEED-EF47-45CE-BC5F-21166606756C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66</xdr:row>
      <xdr:rowOff>60960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6B98FDF7-2B1B-4808-84A3-B95D0890FC13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67</xdr:row>
      <xdr:rowOff>60960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C472E178-C7C7-46B3-8E25-E124F78B3DC8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68</xdr:row>
      <xdr:rowOff>60960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5F776A69-8052-4A1F-803B-ACD96E992B09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69</xdr:row>
      <xdr:rowOff>60960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AFAFC338-060A-4F12-A579-9D89C80EDFC1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70</xdr:row>
      <xdr:rowOff>60960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DEFF895A-2318-4893-A6AD-7296EE823C8F}"/>
            </a:ext>
          </a:extLst>
        </xdr:cNvPr>
        <xdr:cNvSpPr txBox="1"/>
      </xdr:nvSpPr>
      <xdr:spPr>
        <a:xfrm>
          <a:off x="601980" y="85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73</xdr:row>
      <xdr:rowOff>60960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55347987-139A-463C-8766-59B24D1D1991}"/>
            </a:ext>
          </a:extLst>
        </xdr:cNvPr>
        <xdr:cNvSpPr txBox="1"/>
      </xdr:nvSpPr>
      <xdr:spPr>
        <a:xfrm>
          <a:off x="13921740" y="30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64</xdr:row>
      <xdr:rowOff>60960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4EA5F877-A8F6-4470-8FFF-9F70E42460A4}"/>
            </a:ext>
          </a:extLst>
        </xdr:cNvPr>
        <xdr:cNvSpPr txBox="1"/>
      </xdr:nvSpPr>
      <xdr:spPr>
        <a:xfrm>
          <a:off x="601980" y="114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2BC1238A-DBDF-4D19-9DAE-A48CB535F30B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E6D79799-5256-433C-9162-18587A7E3160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2B3D223C-65CF-48AE-B534-AF6B7128F3C1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3A7B441-3637-4CBA-8BF5-DA033A038E87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21E89FF5-D3F0-4BB3-AA26-6C0ECC72C809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91</xdr:row>
      <xdr:rowOff>60960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31FDE12-BA40-43B5-B492-F56A92FDBC1A}"/>
            </a:ext>
          </a:extLst>
        </xdr:cNvPr>
        <xdr:cNvSpPr txBox="1"/>
      </xdr:nvSpPr>
      <xdr:spPr>
        <a:xfrm>
          <a:off x="601980" y="1191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90</xdr:row>
      <xdr:rowOff>60960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3CAB0C75-FE66-49BE-B05A-3E1EB3B59B96}"/>
            </a:ext>
          </a:extLst>
        </xdr:cNvPr>
        <xdr:cNvSpPr txBox="1"/>
      </xdr:nvSpPr>
      <xdr:spPr>
        <a:xfrm>
          <a:off x="601980" y="116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90</xdr:row>
      <xdr:rowOff>60960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BDEF5741-3186-4239-8887-AF7C1AE6ACB1}"/>
            </a:ext>
          </a:extLst>
        </xdr:cNvPr>
        <xdr:cNvSpPr txBox="1"/>
      </xdr:nvSpPr>
      <xdr:spPr>
        <a:xfrm>
          <a:off x="601980" y="1161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81</xdr:row>
      <xdr:rowOff>60960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16D97E3D-4D32-417B-9643-F560A5A55E4C}"/>
            </a:ext>
          </a:extLst>
        </xdr:cNvPr>
        <xdr:cNvSpPr txBox="1"/>
      </xdr:nvSpPr>
      <xdr:spPr>
        <a:xfrm>
          <a:off x="11650980" y="1130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83</xdr:row>
      <xdr:rowOff>60960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EB9ED8D7-6E10-4E9E-8A36-2E5A0FB3D947}"/>
            </a:ext>
          </a:extLst>
        </xdr:cNvPr>
        <xdr:cNvSpPr txBox="1"/>
      </xdr:nvSpPr>
      <xdr:spPr>
        <a:xfrm>
          <a:off x="601980" y="137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83</xdr:row>
      <xdr:rowOff>60960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1B4B78C-20AD-41F6-9AA2-0D04CB2BF1F4}"/>
            </a:ext>
          </a:extLst>
        </xdr:cNvPr>
        <xdr:cNvSpPr txBox="1"/>
      </xdr:nvSpPr>
      <xdr:spPr>
        <a:xfrm>
          <a:off x="601980" y="137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5DB47214-C2D3-46CD-8E29-70C71810C20B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59067CF-D5D6-4169-9894-1863AA954477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7585A68D-6540-4E18-9594-4A1E368DDC6C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43190FA-D696-44CF-B63B-E75A5E9F4312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11C272C7-866C-4392-BAA3-DF25A48E28B3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122</xdr:row>
      <xdr:rowOff>60960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590D1899-07BF-41BF-8241-105602AE03DA}"/>
            </a:ext>
          </a:extLst>
        </xdr:cNvPr>
        <xdr:cNvSpPr txBox="1"/>
      </xdr:nvSpPr>
      <xdr:spPr>
        <a:xfrm>
          <a:off x="601980" y="1389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104</xdr:row>
      <xdr:rowOff>60960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745E9E89-1D4B-4539-BC41-75D4B5CB65D8}"/>
            </a:ext>
          </a:extLst>
        </xdr:cNvPr>
        <xdr:cNvSpPr txBox="1"/>
      </xdr:nvSpPr>
      <xdr:spPr>
        <a:xfrm>
          <a:off x="20726400" y="3040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25</xdr:col>
      <xdr:colOff>601980</xdr:colOff>
      <xdr:row>103</xdr:row>
      <xdr:rowOff>60960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C686919-A764-428C-A6AE-0CDC107CDADC}"/>
            </a:ext>
          </a:extLst>
        </xdr:cNvPr>
        <xdr:cNvSpPr txBox="1"/>
      </xdr:nvSpPr>
      <xdr:spPr>
        <a:xfrm>
          <a:off x="20726400" y="2887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DF855B9-2B62-4DB2-B147-44C3B100BD19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A4A15E5B-AF7C-4252-AB09-B97BEF178E0E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2DA7FD45-8C9E-4867-99EC-F521B2233919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E8565145-CA35-4D36-BE1A-D45546C27074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C2C4C538-A173-4A80-A892-C4D32A817C57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95</xdr:row>
      <xdr:rowOff>60960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16BB68B9-094D-43EF-813F-0035EA5AAEDF}"/>
            </a:ext>
          </a:extLst>
        </xdr:cNvPr>
        <xdr:cNvSpPr txBox="1"/>
      </xdr:nvSpPr>
      <xdr:spPr>
        <a:xfrm>
          <a:off x="601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113</xdr:row>
      <xdr:rowOff>60960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CC4B060F-3B8D-453D-8BFE-846A007C5794}"/>
            </a:ext>
          </a:extLst>
        </xdr:cNvPr>
        <xdr:cNvSpPr txBox="1"/>
      </xdr:nvSpPr>
      <xdr:spPr>
        <a:xfrm>
          <a:off x="11650980" y="1572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112</xdr:row>
      <xdr:rowOff>60960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848976F8-A594-4F89-B3EB-7BE16C017903}"/>
            </a:ext>
          </a:extLst>
        </xdr:cNvPr>
        <xdr:cNvSpPr txBox="1"/>
      </xdr:nvSpPr>
      <xdr:spPr>
        <a:xfrm>
          <a:off x="11650980" y="1557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133</xdr:row>
      <xdr:rowOff>60960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392F6408-C6B5-4798-843B-BE4E88F2078E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133</xdr:row>
      <xdr:rowOff>60960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96486A8D-76A3-4D3E-B275-2DB265E1BE49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133</xdr:row>
      <xdr:rowOff>60960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F98F703B-53EB-4CE3-A641-4E7DD73E56DC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134</xdr:row>
      <xdr:rowOff>60960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FA35558-3385-4DF1-A9CE-1A9FFB685866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134</xdr:row>
      <xdr:rowOff>60960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6F8B7DD6-A37A-4858-9ADD-46F034F39C74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134</xdr:row>
      <xdr:rowOff>60960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CA38499-FC06-4DB4-82BC-D330FBD718D7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135</xdr:row>
      <xdr:rowOff>60960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DF553C11-F7CF-47A5-9133-C10DF5E3F96D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135</xdr:row>
      <xdr:rowOff>60960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185F3CE2-BA47-466F-AA12-75357B81ECD2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135</xdr:row>
      <xdr:rowOff>60960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D9FDD77-1637-4B43-9925-358228F64C8A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150</xdr:row>
      <xdr:rowOff>60960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BF9EA23F-6C97-452F-A575-35580112C9EE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150</xdr:row>
      <xdr:rowOff>60960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CF2A99F-6991-4D4B-A474-815F15A6A49D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150</xdr:row>
      <xdr:rowOff>60960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AB2BE9D-C6FE-4C1E-B908-40DE8C0E62CD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151</xdr:row>
      <xdr:rowOff>60960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B604935-7C64-4274-8411-EA0F3228A19B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151</xdr:row>
      <xdr:rowOff>60960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D77067A5-9886-4532-A0BC-8356D3405A24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151</xdr:row>
      <xdr:rowOff>60960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B3973183-DE72-4306-899B-4ACDCA671366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153</xdr:row>
      <xdr:rowOff>60960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7A0F8CA-9A86-4A6F-8E8D-5CF4CA6C1FB0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153</xdr:row>
      <xdr:rowOff>60960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CCDACE4C-D299-4357-836B-FB5513FD8B74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153</xdr:row>
      <xdr:rowOff>60960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36C184D-7541-43C3-AEE9-63D73EC6F26C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154</xdr:row>
      <xdr:rowOff>60960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C77DBB45-683C-4A49-B1CF-DA5DB6B80C84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154</xdr:row>
      <xdr:rowOff>60960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51C971D6-E81A-43A4-AEBB-D3B0F64C096C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154</xdr:row>
      <xdr:rowOff>60960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37DFD2EE-BC5B-471A-BA9C-95C7A4F55FBF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DE68ECE1-EE36-45ED-A673-E7965E5AFB42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AC3730A9-8B0E-4E1B-936B-AA323ADCC8C6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C78AA25C-111A-4BB1-B871-24EE7BB82B38}"/>
            </a:ext>
          </a:extLst>
        </xdr:cNvPr>
        <xdr:cNvSpPr txBox="1"/>
      </xdr:nvSpPr>
      <xdr:spPr>
        <a:xfrm>
          <a:off x="601980" y="1999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123</xdr:row>
      <xdr:rowOff>60960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31BAABE-9BF8-4210-8472-E0848E54C482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124</xdr:row>
      <xdr:rowOff>60960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52404CEF-BD5F-4831-8806-1948C4B5D98B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123</xdr:row>
      <xdr:rowOff>60960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8962D80-1899-4611-BE17-8FF67CAE6992}"/>
            </a:ext>
          </a:extLst>
        </xdr:cNvPr>
        <xdr:cNvSpPr txBox="1"/>
      </xdr:nvSpPr>
      <xdr:spPr>
        <a:xfrm>
          <a:off x="38862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124</xdr:row>
      <xdr:rowOff>60960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CC7C2A43-032A-49F4-A6D8-8502A98029AC}"/>
            </a:ext>
          </a:extLst>
        </xdr:cNvPr>
        <xdr:cNvSpPr txBox="1"/>
      </xdr:nvSpPr>
      <xdr:spPr>
        <a:xfrm>
          <a:off x="388620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122</xdr:row>
      <xdr:rowOff>60960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9B86D642-647D-4B78-9008-E6573E9122DF}"/>
            </a:ext>
          </a:extLst>
        </xdr:cNvPr>
        <xdr:cNvSpPr txBox="1"/>
      </xdr:nvSpPr>
      <xdr:spPr>
        <a:xfrm>
          <a:off x="38862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30</xdr:col>
      <xdr:colOff>601980</xdr:colOff>
      <xdr:row>123</xdr:row>
      <xdr:rowOff>60960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C0A7FEE-7697-476F-A6D2-F0F018698C1F}"/>
            </a:ext>
          </a:extLst>
        </xdr:cNvPr>
        <xdr:cNvSpPr txBox="1"/>
      </xdr:nvSpPr>
      <xdr:spPr>
        <a:xfrm>
          <a:off x="388620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122</xdr:row>
      <xdr:rowOff>60960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D49B1A83-3F17-4D04-9811-2C816E4621F3}"/>
            </a:ext>
          </a:extLst>
        </xdr:cNvPr>
        <xdr:cNvSpPr txBox="1"/>
      </xdr:nvSpPr>
      <xdr:spPr>
        <a:xfrm>
          <a:off x="33528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123</xdr:row>
      <xdr:rowOff>60960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51CDC00D-EBEA-4350-9671-748D41B06E4A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123</xdr:row>
      <xdr:rowOff>60960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F4DB86F2-03D8-4E00-8D82-0B17E897C306}"/>
            </a:ext>
          </a:extLst>
        </xdr:cNvPr>
        <xdr:cNvSpPr txBox="1"/>
      </xdr:nvSpPr>
      <xdr:spPr>
        <a:xfrm>
          <a:off x="335280" y="72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124</xdr:row>
      <xdr:rowOff>60960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B0C2745-6921-4816-B48A-00B292DAC65A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124</xdr:row>
      <xdr:rowOff>60960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D02121A-BAE0-474F-A428-B09B7C9715B1}"/>
            </a:ext>
          </a:extLst>
        </xdr:cNvPr>
        <xdr:cNvSpPr txBox="1"/>
      </xdr:nvSpPr>
      <xdr:spPr>
        <a:xfrm>
          <a:off x="33528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118</xdr:row>
      <xdr:rowOff>60960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E2EF2D46-E9B0-43E8-B190-84A30C180C80}"/>
            </a:ext>
          </a:extLst>
        </xdr:cNvPr>
        <xdr:cNvSpPr txBox="1"/>
      </xdr:nvSpPr>
      <xdr:spPr>
        <a:xfrm>
          <a:off x="10507980" y="1801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119</xdr:row>
      <xdr:rowOff>60960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599D748F-D8F4-430D-A644-E8D617FE1B25}"/>
            </a:ext>
          </a:extLst>
        </xdr:cNvPr>
        <xdr:cNvSpPr txBox="1"/>
      </xdr:nvSpPr>
      <xdr:spPr>
        <a:xfrm>
          <a:off x="10507980" y="1801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123</xdr:row>
      <xdr:rowOff>60960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2C39B1F-7439-46CF-85C3-0E598D2F29A6}"/>
            </a:ext>
          </a:extLst>
        </xdr:cNvPr>
        <xdr:cNvSpPr txBox="1"/>
      </xdr:nvSpPr>
      <xdr:spPr>
        <a:xfrm>
          <a:off x="1050798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124</xdr:row>
      <xdr:rowOff>60960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5B8F6F83-9450-45EB-9573-63728A71B369}"/>
            </a:ext>
          </a:extLst>
        </xdr:cNvPr>
        <xdr:cNvSpPr txBox="1"/>
      </xdr:nvSpPr>
      <xdr:spPr>
        <a:xfrm>
          <a:off x="1050798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125</xdr:row>
      <xdr:rowOff>60960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103BED4-8DE4-4B55-8C81-FE9451EA5622}"/>
            </a:ext>
          </a:extLst>
        </xdr:cNvPr>
        <xdr:cNvSpPr txBox="1"/>
      </xdr:nvSpPr>
      <xdr:spPr>
        <a:xfrm>
          <a:off x="10507980" y="1831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126</xdr:row>
      <xdr:rowOff>60960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E72957DE-1CD7-4579-A77B-A2C4C124C2A2}"/>
            </a:ext>
          </a:extLst>
        </xdr:cNvPr>
        <xdr:cNvSpPr txBox="1"/>
      </xdr:nvSpPr>
      <xdr:spPr>
        <a:xfrm>
          <a:off x="10507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127</xdr:row>
      <xdr:rowOff>60960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C6306725-E1CD-4AAF-B876-CEE55CA68F49}"/>
            </a:ext>
          </a:extLst>
        </xdr:cNvPr>
        <xdr:cNvSpPr txBox="1"/>
      </xdr:nvSpPr>
      <xdr:spPr>
        <a:xfrm>
          <a:off x="10507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128</xdr:row>
      <xdr:rowOff>60960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DFC01FEE-0B2C-4267-B2F5-4E16112B62CC}"/>
            </a:ext>
          </a:extLst>
        </xdr:cNvPr>
        <xdr:cNvSpPr txBox="1"/>
      </xdr:nvSpPr>
      <xdr:spPr>
        <a:xfrm>
          <a:off x="10507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129</xdr:row>
      <xdr:rowOff>60960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FE7740F7-601D-4CBF-82FC-85A9B0C947F2}"/>
            </a:ext>
          </a:extLst>
        </xdr:cNvPr>
        <xdr:cNvSpPr txBox="1"/>
      </xdr:nvSpPr>
      <xdr:spPr>
        <a:xfrm>
          <a:off x="10507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130</xdr:row>
      <xdr:rowOff>60960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4A3109B9-698C-44E7-908C-B3B6DC37ACEC}"/>
            </a:ext>
          </a:extLst>
        </xdr:cNvPr>
        <xdr:cNvSpPr txBox="1"/>
      </xdr:nvSpPr>
      <xdr:spPr>
        <a:xfrm>
          <a:off x="10507980" y="1847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131</xdr:row>
      <xdr:rowOff>60960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F6DF0BCD-A1F8-4992-A811-61AE84268BD0}"/>
            </a:ext>
          </a:extLst>
        </xdr:cNvPr>
        <xdr:cNvSpPr txBox="1"/>
      </xdr:nvSpPr>
      <xdr:spPr>
        <a:xfrm>
          <a:off x="105079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131</xdr:row>
      <xdr:rowOff>60960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5EC8734-D323-40C1-A32B-A31A4365300A}"/>
            </a:ext>
          </a:extLst>
        </xdr:cNvPr>
        <xdr:cNvSpPr txBox="1"/>
      </xdr:nvSpPr>
      <xdr:spPr>
        <a:xfrm>
          <a:off x="105079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EDE555AF-3CB3-4DF7-8320-F1824241479D}"/>
            </a:ext>
          </a:extLst>
        </xdr:cNvPr>
        <xdr:cNvSpPr txBox="1"/>
      </xdr:nvSpPr>
      <xdr:spPr>
        <a:xfrm>
          <a:off x="10507980" y="1877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131</xdr:row>
      <xdr:rowOff>60960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AC1D67C4-D361-4301-B42D-97FF92CF1421}"/>
            </a:ext>
          </a:extLst>
        </xdr:cNvPr>
        <xdr:cNvSpPr txBox="1"/>
      </xdr:nvSpPr>
      <xdr:spPr>
        <a:xfrm>
          <a:off x="105079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131</xdr:row>
      <xdr:rowOff>60960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6FA462A3-43E5-4E91-9829-62747378B20C}"/>
            </a:ext>
          </a:extLst>
        </xdr:cNvPr>
        <xdr:cNvSpPr txBox="1"/>
      </xdr:nvSpPr>
      <xdr:spPr>
        <a:xfrm>
          <a:off x="10507980" y="1862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E8E8799-00A5-4FE4-AEE2-5E60FEEBF3BB}"/>
            </a:ext>
          </a:extLst>
        </xdr:cNvPr>
        <xdr:cNvSpPr txBox="1"/>
      </xdr:nvSpPr>
      <xdr:spPr>
        <a:xfrm>
          <a:off x="10507980" y="1877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132</xdr:row>
      <xdr:rowOff>60960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ADED4FB0-287A-4130-9F49-E4DE6157F7B5}"/>
            </a:ext>
          </a:extLst>
        </xdr:cNvPr>
        <xdr:cNvSpPr txBox="1"/>
      </xdr:nvSpPr>
      <xdr:spPr>
        <a:xfrm>
          <a:off x="10507980" y="1877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116</xdr:row>
      <xdr:rowOff>60960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554AD079-4F1B-4273-96F3-473F8F3BFE03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117</xdr:row>
      <xdr:rowOff>60960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AFFE7CC0-075E-4975-97AC-8E9DD7459A56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118</xdr:row>
      <xdr:rowOff>60960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C7C674CA-8E3C-43D2-9D0A-217155EDBED3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119</xdr:row>
      <xdr:rowOff>60960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7370B7D-2804-449F-AE77-A211E7AB5A43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120</xdr:row>
      <xdr:rowOff>60960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3C5DA9F7-C61D-4F86-A6C4-A85C8BCE758D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121</xdr:row>
      <xdr:rowOff>60960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EBA024B0-523A-4F26-851D-041E21355157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122</xdr:row>
      <xdr:rowOff>60960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B9244FF-7DDB-4C10-B13D-7A2FD8D8AE59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123</xdr:row>
      <xdr:rowOff>60960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C773310D-EC25-4502-9902-258BA84CE6EC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124</xdr:row>
      <xdr:rowOff>60960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6541D05-B1BE-4AB3-8D6B-E4BC970CF3F4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125</xdr:row>
      <xdr:rowOff>60960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830FA179-0552-4B77-B785-57ECA4983F49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126</xdr:row>
      <xdr:rowOff>60960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6CCCE086-6E41-4605-B6D7-10B84735F4A5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127</xdr:row>
      <xdr:rowOff>60960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5D4379C5-0BF5-4D29-BC71-E7D432603FA0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128</xdr:row>
      <xdr:rowOff>60960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9D55100D-09D2-461A-B0DD-9FAEDF750B26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129</xdr:row>
      <xdr:rowOff>60960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4B8D5DD-3B43-4180-A0F7-68E30297F824}"/>
            </a:ext>
          </a:extLst>
        </xdr:cNvPr>
        <xdr:cNvSpPr txBox="1"/>
      </xdr:nvSpPr>
      <xdr:spPr>
        <a:xfrm>
          <a:off x="10507980" y="1740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4E47BCED-F4B7-4283-8468-58A84C520DE9}"/>
            </a:ext>
          </a:extLst>
        </xdr:cNvPr>
        <xdr:cNvSpPr txBox="1"/>
      </xdr:nvSpPr>
      <xdr:spPr>
        <a:xfrm>
          <a:off x="601980" y="2167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204</xdr:row>
      <xdr:rowOff>60960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2D4E0FC-714C-4B05-A6EF-7F8753CBD322}"/>
            </a:ext>
          </a:extLst>
        </xdr:cNvPr>
        <xdr:cNvSpPr txBox="1"/>
      </xdr:nvSpPr>
      <xdr:spPr>
        <a:xfrm>
          <a:off x="6019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B01962D-23A3-4284-BF3E-53E65CB12450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5DC9796D-8FA1-4308-9728-B104774A6D73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155</xdr:row>
      <xdr:rowOff>60960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CB0DEC68-4A25-4955-82F1-032181C58C74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156</xdr:row>
      <xdr:rowOff>60960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E254BC13-EB44-47A4-B333-E59815C6D79A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156</xdr:row>
      <xdr:rowOff>60960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904E99A-E46B-4E3F-9EFE-AEB07BF566E4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156</xdr:row>
      <xdr:rowOff>60960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8B1FCAD-6CFE-4518-B89B-E2471F6AF8BD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157</xdr:row>
      <xdr:rowOff>60960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A934111A-0093-43E7-BBAD-D251594768E3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157</xdr:row>
      <xdr:rowOff>60960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17B70724-8AB9-4917-80BC-7C0077EF699D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157</xdr:row>
      <xdr:rowOff>60960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C646B64-F9A1-422A-BD33-F57A450A7B6C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158</xdr:row>
      <xdr:rowOff>60960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3198BB07-FCD6-46C6-86F6-37A3D6824CEA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158</xdr:row>
      <xdr:rowOff>60960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2860E0B9-12F5-4A2C-876A-365A3F769642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158</xdr:row>
      <xdr:rowOff>60960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B6CD42C8-C366-47FE-9A72-CA4EF01C266A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159</xdr:row>
      <xdr:rowOff>60960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B49E3FCE-6295-4385-ABA6-337055011EE1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159</xdr:row>
      <xdr:rowOff>60960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641107AF-A0C2-476B-ADF3-D516C1677501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159</xdr:row>
      <xdr:rowOff>60960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EC6CFFEB-0C91-47B0-AB79-9F339BBC60A5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160</xdr:row>
      <xdr:rowOff>60960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6A548B54-690C-43E0-B620-23B7B1AE122A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160</xdr:row>
      <xdr:rowOff>60960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8D1453B-2FB9-44E0-83C6-796E0393968A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160</xdr:row>
      <xdr:rowOff>60960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E502C48E-3DDF-4A5E-AEE7-99EA0CC380F6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161</xdr:row>
      <xdr:rowOff>60960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4977044-322F-4C87-9E4C-757F40D4655B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161</xdr:row>
      <xdr:rowOff>60960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3C8D079F-9BCC-454A-A596-901F6AFD0079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161</xdr:row>
      <xdr:rowOff>60960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52766C5-63E5-4320-8A91-5261C42E8550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162</xdr:row>
      <xdr:rowOff>60960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718CA90-E9AB-47A2-9860-8D98D89229EF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162</xdr:row>
      <xdr:rowOff>60960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672C2CA-D55A-4B4A-9C96-D570810B8546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162</xdr:row>
      <xdr:rowOff>60960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7002587A-3770-4828-B4E2-2DA5B98F0358}"/>
            </a:ext>
          </a:extLst>
        </xdr:cNvPr>
        <xdr:cNvSpPr txBox="1"/>
      </xdr:nvSpPr>
      <xdr:spPr>
        <a:xfrm>
          <a:off x="601980" y="2106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159</xdr:row>
      <xdr:rowOff>60960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6E9A61C4-6205-4D14-87BC-E6978E80EDFB}"/>
            </a:ext>
          </a:extLst>
        </xdr:cNvPr>
        <xdr:cNvSpPr txBox="1"/>
      </xdr:nvSpPr>
      <xdr:spPr>
        <a:xfrm>
          <a:off x="70866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159</xdr:row>
      <xdr:rowOff>60960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84B85EA4-A7DC-4E2E-B27E-4D32F4962D51}"/>
            </a:ext>
          </a:extLst>
        </xdr:cNvPr>
        <xdr:cNvSpPr txBox="1"/>
      </xdr:nvSpPr>
      <xdr:spPr>
        <a:xfrm>
          <a:off x="708660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160</xdr:row>
      <xdr:rowOff>60960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E30AB65D-39BF-456B-926B-E7B5B1467153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160</xdr:row>
      <xdr:rowOff>60960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599A4110-2530-440B-A787-AFA95A6B6AB1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160</xdr:row>
      <xdr:rowOff>60960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77990C33-1CA3-4898-B753-0CFBB4164882}"/>
            </a:ext>
          </a:extLst>
        </xdr:cNvPr>
        <xdr:cNvSpPr txBox="1"/>
      </xdr:nvSpPr>
      <xdr:spPr>
        <a:xfrm>
          <a:off x="7086600" y="712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162</xdr:row>
      <xdr:rowOff>60960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2534360C-4FFE-4572-A608-DB6261216CB9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162</xdr:row>
      <xdr:rowOff>60960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0C9755A-0FD0-4807-BCD1-F03218679109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163</xdr:row>
      <xdr:rowOff>60960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CB498150-4AF3-413D-9CAC-5B2A6DDAD342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163</xdr:row>
      <xdr:rowOff>60960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21C6756-1703-4790-BB99-DDB896A56299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164</xdr:row>
      <xdr:rowOff>60960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F493310B-70B6-4F18-A1AF-5DD79A6C1F10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164</xdr:row>
      <xdr:rowOff>60960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584A41F4-0BEE-4E91-A5FA-69281C254ECD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165</xdr:row>
      <xdr:rowOff>60960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6F72ABD-2E0B-4F8A-B184-3DABB52AC124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165</xdr:row>
      <xdr:rowOff>60960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BBBD839C-310B-4562-8FA6-B14A6674BCD7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166</xdr:row>
      <xdr:rowOff>60960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DF300D4A-61A0-42B7-8B56-7AAFC83CC0CD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166</xdr:row>
      <xdr:rowOff>60960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FEBCB649-AA26-4498-962E-02F0C4DB60D8}"/>
            </a:ext>
          </a:extLst>
        </xdr:cNvPr>
        <xdr:cNvSpPr txBox="1"/>
      </xdr:nvSpPr>
      <xdr:spPr>
        <a:xfrm>
          <a:off x="3459480" y="2182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168</xdr:row>
      <xdr:rowOff>60960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76FE49FB-A939-4CAB-9C14-1D9A286D1297}"/>
            </a:ext>
          </a:extLst>
        </xdr:cNvPr>
        <xdr:cNvSpPr txBox="1"/>
      </xdr:nvSpPr>
      <xdr:spPr>
        <a:xfrm>
          <a:off x="3322320" y="2212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167</xdr:row>
      <xdr:rowOff>60960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AF0AB2BA-54C7-44F8-8635-D071426852F5}"/>
            </a:ext>
          </a:extLst>
        </xdr:cNvPr>
        <xdr:cNvSpPr txBox="1"/>
      </xdr:nvSpPr>
      <xdr:spPr>
        <a:xfrm>
          <a:off x="332232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0</xdr:colOff>
      <xdr:row>169</xdr:row>
      <xdr:rowOff>60960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5C5CEA7B-38DC-4D64-B5E4-9365BBB01A9F}"/>
            </a:ext>
          </a:extLst>
        </xdr:cNvPr>
        <xdr:cNvSpPr txBox="1"/>
      </xdr:nvSpPr>
      <xdr:spPr>
        <a:xfrm>
          <a:off x="3459480" y="222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167</xdr:row>
      <xdr:rowOff>60960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58216D5-DD78-4A60-A0D3-0B145C7220E5}"/>
            </a:ext>
          </a:extLst>
        </xdr:cNvPr>
        <xdr:cNvSpPr txBox="1"/>
      </xdr:nvSpPr>
      <xdr:spPr>
        <a:xfrm>
          <a:off x="34594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167</xdr:row>
      <xdr:rowOff>60960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FC1CE91-965F-453C-9617-1D787F61B718}"/>
            </a:ext>
          </a:extLst>
        </xdr:cNvPr>
        <xdr:cNvSpPr txBox="1"/>
      </xdr:nvSpPr>
      <xdr:spPr>
        <a:xfrm>
          <a:off x="34594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167</xdr:row>
      <xdr:rowOff>60960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EF929EF-CDC3-4409-A9A1-B1631E9E6280}"/>
            </a:ext>
          </a:extLst>
        </xdr:cNvPr>
        <xdr:cNvSpPr txBox="1"/>
      </xdr:nvSpPr>
      <xdr:spPr>
        <a:xfrm>
          <a:off x="3459480" y="2197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186</xdr:row>
      <xdr:rowOff>60960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F63DD9B7-3421-4E19-8AB2-4BE63DFB083B}"/>
            </a:ext>
          </a:extLst>
        </xdr:cNvPr>
        <xdr:cNvSpPr txBox="1"/>
      </xdr:nvSpPr>
      <xdr:spPr>
        <a:xfrm>
          <a:off x="601980" y="2700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186</xdr:row>
      <xdr:rowOff>60960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E04AACFE-3F01-4CE6-A502-66FE94A3AC5D}"/>
            </a:ext>
          </a:extLst>
        </xdr:cNvPr>
        <xdr:cNvSpPr txBox="1"/>
      </xdr:nvSpPr>
      <xdr:spPr>
        <a:xfrm>
          <a:off x="4061460" y="244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187</xdr:row>
      <xdr:rowOff>60960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2F1A8DC3-015B-4EF5-AE0F-A205C6B23CA5}"/>
            </a:ext>
          </a:extLst>
        </xdr:cNvPr>
        <xdr:cNvSpPr txBox="1"/>
      </xdr:nvSpPr>
      <xdr:spPr>
        <a:xfrm>
          <a:off x="4061460" y="2456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188</xdr:row>
      <xdr:rowOff>60960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80C5946-CC04-43DD-8B39-89B820BC3525}"/>
            </a:ext>
          </a:extLst>
        </xdr:cNvPr>
        <xdr:cNvSpPr txBox="1"/>
      </xdr:nvSpPr>
      <xdr:spPr>
        <a:xfrm>
          <a:off x="4061460" y="2456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183</xdr:row>
      <xdr:rowOff>60960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BD96F8F-2DCA-4CED-BDFE-C9467998A1E2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185</xdr:row>
      <xdr:rowOff>60960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DDC68182-7C15-480D-80E8-A0395CDB5765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186</xdr:row>
      <xdr:rowOff>60960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71918DAC-2D8A-4137-9896-B630EE22A874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187</xdr:row>
      <xdr:rowOff>60960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DFA2DC94-A894-4AF2-9C20-A2C0A4B3B036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188</xdr:row>
      <xdr:rowOff>60960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530B9F0-521C-4EE8-B1CB-C865AAA869E5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189</xdr:row>
      <xdr:rowOff>60960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6793C74-3172-4C3F-A714-F384AEB5C8A1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601980</xdr:colOff>
      <xdr:row>190</xdr:row>
      <xdr:rowOff>60960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5F4E098-A2E4-4B79-8865-09F8C4F14EB6}"/>
            </a:ext>
          </a:extLst>
        </xdr:cNvPr>
        <xdr:cNvSpPr txBox="1"/>
      </xdr:nvSpPr>
      <xdr:spPr>
        <a:xfrm>
          <a:off x="4061460" y="2395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198</xdr:row>
      <xdr:rowOff>60960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148AAA9F-738A-4E02-8529-A7005032D66F}"/>
            </a:ext>
          </a:extLst>
        </xdr:cNvPr>
        <xdr:cNvSpPr txBox="1"/>
      </xdr:nvSpPr>
      <xdr:spPr>
        <a:xfrm>
          <a:off x="3322320" y="2624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199</xdr:row>
      <xdr:rowOff>60960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2833E16D-47E2-4F19-8CB7-D930258CA618}"/>
            </a:ext>
          </a:extLst>
        </xdr:cNvPr>
        <xdr:cNvSpPr txBox="1"/>
      </xdr:nvSpPr>
      <xdr:spPr>
        <a:xfrm>
          <a:off x="3322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199</xdr:row>
      <xdr:rowOff>60960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2F9BB289-36B8-497D-9488-72A0980C3404}"/>
            </a:ext>
          </a:extLst>
        </xdr:cNvPr>
        <xdr:cNvSpPr txBox="1"/>
      </xdr:nvSpPr>
      <xdr:spPr>
        <a:xfrm>
          <a:off x="406146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200</xdr:row>
      <xdr:rowOff>60960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AB011E-4F1A-4798-A15D-D24372A96F7A}"/>
            </a:ext>
          </a:extLst>
        </xdr:cNvPr>
        <xdr:cNvSpPr txBox="1"/>
      </xdr:nvSpPr>
      <xdr:spPr>
        <a:xfrm>
          <a:off x="332232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200</xdr:row>
      <xdr:rowOff>60960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5F877031-B23B-4456-83ED-6E830873379D}"/>
            </a:ext>
          </a:extLst>
        </xdr:cNvPr>
        <xdr:cNvSpPr txBox="1"/>
      </xdr:nvSpPr>
      <xdr:spPr>
        <a:xfrm>
          <a:off x="4061460" y="2639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201</xdr:row>
      <xdr:rowOff>60960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F402657D-1A6E-4D02-A905-7AB181EB7117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201</xdr:row>
      <xdr:rowOff>60960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81B6552-B8A2-4043-AAB4-D1BC50A3D7DD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201</xdr:row>
      <xdr:rowOff>60960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FBA6F6BD-BB4A-424C-80E8-A811167CAFDB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202</xdr:row>
      <xdr:rowOff>60960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9EC8466-AA7C-4428-B9EF-627C2EAE943D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202</xdr:row>
      <xdr:rowOff>60960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AA34E0F-CA79-494B-AA59-EC411C133334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202</xdr:row>
      <xdr:rowOff>60960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4D252A71-4B3E-4469-A5E2-E695A1BB5C9D}"/>
            </a:ext>
          </a:extLst>
        </xdr:cNvPr>
        <xdr:cNvSpPr txBox="1"/>
      </xdr:nvSpPr>
      <xdr:spPr>
        <a:xfrm>
          <a:off x="4061460" y="2654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203</xdr:row>
      <xdr:rowOff>60960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5D5ABF3F-2855-457B-B8CA-B41503D53262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203</xdr:row>
      <xdr:rowOff>60960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C1B849F-F20A-4EFC-ADFB-60AB44E8A3BA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203</xdr:row>
      <xdr:rowOff>60960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76638BFF-69F2-4160-A6E8-F05D46ACEC08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204</xdr:row>
      <xdr:rowOff>60960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1905E912-BD36-42A6-8078-015E776425CA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204</xdr:row>
      <xdr:rowOff>60960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AC50556-AFC2-4C5A-9C08-F5CBE824870D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204</xdr:row>
      <xdr:rowOff>60960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46AF497F-A14B-49D0-848E-E4B5BCF1C9F8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205</xdr:row>
      <xdr:rowOff>60960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021541-8D95-415D-BFEE-EF653583A5AC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205</xdr:row>
      <xdr:rowOff>60960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E896AE-FF8D-4BDD-8E17-C4DF9352BE3B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205</xdr:row>
      <xdr:rowOff>60960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5FA1CE52-E50E-428F-ACC7-19F28C92212A}"/>
            </a:ext>
          </a:extLst>
        </xdr:cNvPr>
        <xdr:cNvSpPr txBox="1"/>
      </xdr:nvSpPr>
      <xdr:spPr>
        <a:xfrm>
          <a:off x="4061460" y="2670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220</xdr:row>
      <xdr:rowOff>60960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F164D611-39A2-4799-83CE-D7247F11B622}"/>
            </a:ext>
          </a:extLst>
        </xdr:cNvPr>
        <xdr:cNvSpPr txBox="1"/>
      </xdr:nvSpPr>
      <xdr:spPr>
        <a:xfrm>
          <a:off x="601980" y="2807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268</xdr:row>
      <xdr:rowOff>60960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FC7C8488-8947-4699-B40A-F66B78C2CB30}"/>
            </a:ext>
          </a:extLst>
        </xdr:cNvPr>
        <xdr:cNvSpPr txBox="1"/>
      </xdr:nvSpPr>
      <xdr:spPr>
        <a:xfrm>
          <a:off x="20726400" y="758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267</xdr:row>
      <xdr:rowOff>60960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B6B48996-64B9-4796-BB36-C384B87DF172}"/>
            </a:ext>
          </a:extLst>
        </xdr:cNvPr>
        <xdr:cNvSpPr txBox="1"/>
      </xdr:nvSpPr>
      <xdr:spPr>
        <a:xfrm>
          <a:off x="20726400" y="74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284</xdr:row>
      <xdr:rowOff>60960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8714E693-16EF-48CA-B58A-ADAD27F19AA8}"/>
            </a:ext>
          </a:extLst>
        </xdr:cNvPr>
        <xdr:cNvSpPr txBox="1"/>
      </xdr:nvSpPr>
      <xdr:spPr>
        <a:xfrm>
          <a:off x="2072640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242</xdr:row>
      <xdr:rowOff>60960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B543C6BE-FD11-405B-A560-024B55D69951}"/>
            </a:ext>
          </a:extLst>
        </xdr:cNvPr>
        <xdr:cNvSpPr txBox="1"/>
      </xdr:nvSpPr>
      <xdr:spPr>
        <a:xfrm>
          <a:off x="3322320" y="34168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238</xdr:row>
      <xdr:rowOff>60960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C93584D1-A087-4FB4-BEB6-EEB06DBCDC32}"/>
            </a:ext>
          </a:extLst>
        </xdr:cNvPr>
        <xdr:cNvSpPr txBox="1"/>
      </xdr:nvSpPr>
      <xdr:spPr>
        <a:xfrm>
          <a:off x="3459480" y="3355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237</xdr:row>
      <xdr:rowOff>60960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3F25895B-B08F-40EC-832A-4181B67B30D0}"/>
            </a:ext>
          </a:extLst>
        </xdr:cNvPr>
        <xdr:cNvSpPr txBox="1"/>
      </xdr:nvSpPr>
      <xdr:spPr>
        <a:xfrm>
          <a:off x="3459480" y="3340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239</xdr:row>
      <xdr:rowOff>60960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7C13CD09-04D7-419D-B24C-F70588A4390D}"/>
            </a:ext>
          </a:extLst>
        </xdr:cNvPr>
        <xdr:cNvSpPr txBox="1"/>
      </xdr:nvSpPr>
      <xdr:spPr>
        <a:xfrm>
          <a:off x="3459480" y="3371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294</xdr:row>
      <xdr:rowOff>60960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7BF51151-2F9C-4F56-9138-835F83F559FE}"/>
            </a:ext>
          </a:extLst>
        </xdr:cNvPr>
        <xdr:cNvSpPr txBox="1"/>
      </xdr:nvSpPr>
      <xdr:spPr>
        <a:xfrm>
          <a:off x="7086600" y="1181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601980</xdr:colOff>
      <xdr:row>294</xdr:row>
      <xdr:rowOff>60960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95B78AA7-1039-4183-8B9C-8558D87E2468}"/>
            </a:ext>
          </a:extLst>
        </xdr:cNvPr>
        <xdr:cNvSpPr txBox="1"/>
      </xdr:nvSpPr>
      <xdr:spPr>
        <a:xfrm>
          <a:off x="7086600" y="1181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0</xdr:colOff>
      <xdr:row>289</xdr:row>
      <xdr:rowOff>60960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C1E27537-50E5-470A-BCCA-1D1017AD7B34}"/>
            </a:ext>
          </a:extLst>
        </xdr:cNvPr>
        <xdr:cNvSpPr txBox="1"/>
      </xdr:nvSpPr>
      <xdr:spPr>
        <a:xfrm>
          <a:off x="3322320" y="3477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298</xdr:row>
      <xdr:rowOff>60960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82D05F69-0E39-4A23-9B05-19C5D82B658A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298</xdr:row>
      <xdr:rowOff>60960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3F13E2E-D5CD-43B3-AB2B-B82FD3EE82F5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299</xdr:row>
      <xdr:rowOff>60960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B93B5DCB-861A-431F-A80A-AA7FD63C6A85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299</xdr:row>
      <xdr:rowOff>60960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72CCB7A4-BF35-431A-B80F-7C619095C715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300</xdr:row>
      <xdr:rowOff>60960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58741D78-5A6C-4860-8B1B-FC1B1CCAC797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300</xdr:row>
      <xdr:rowOff>60960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ED70B728-BD32-4B1F-BCAC-3A1BD15FAF20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301</xdr:row>
      <xdr:rowOff>60960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360B56BE-9B97-4728-AC64-C9586B10DD2C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301</xdr:row>
      <xdr:rowOff>60960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22951312-C7BE-4804-9898-B28205D90FA8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302</xdr:row>
      <xdr:rowOff>60960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468CA081-7C44-4432-8BCF-82C3FAFA1E2F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302</xdr:row>
      <xdr:rowOff>60960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3038212-5D15-4D81-BC59-6610CA3D4FE3}"/>
            </a:ext>
          </a:extLst>
        </xdr:cNvPr>
        <xdr:cNvSpPr txBox="1"/>
      </xdr:nvSpPr>
      <xdr:spPr>
        <a:xfrm>
          <a:off x="3459480" y="35387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374</xdr:row>
      <xdr:rowOff>60960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538D7C8-FA56-48A5-A398-184A7D996857}"/>
            </a:ext>
          </a:extLst>
        </xdr:cNvPr>
        <xdr:cNvSpPr txBox="1"/>
      </xdr:nvSpPr>
      <xdr:spPr>
        <a:xfrm>
          <a:off x="601980" y="44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376</xdr:row>
      <xdr:rowOff>60960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2B57ADE2-4F55-4384-AF97-63185304419C}"/>
            </a:ext>
          </a:extLst>
        </xdr:cNvPr>
        <xdr:cNvSpPr txBox="1"/>
      </xdr:nvSpPr>
      <xdr:spPr>
        <a:xfrm>
          <a:off x="601980" y="44378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377</xdr:row>
      <xdr:rowOff>60960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D19BA39-303C-4477-8BE7-0EBCDBFF5A11}"/>
            </a:ext>
          </a:extLst>
        </xdr:cNvPr>
        <xdr:cNvSpPr txBox="1"/>
      </xdr:nvSpPr>
      <xdr:spPr>
        <a:xfrm>
          <a:off x="601980" y="445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377</xdr:row>
      <xdr:rowOff>60960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560F122-078C-4C7E-BF48-9E72C9A1C660}"/>
            </a:ext>
          </a:extLst>
        </xdr:cNvPr>
        <xdr:cNvSpPr txBox="1"/>
      </xdr:nvSpPr>
      <xdr:spPr>
        <a:xfrm>
          <a:off x="601980" y="4453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374</xdr:row>
      <xdr:rowOff>60960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DF7D1C45-E80B-40F9-AC2A-34995C1408EB}"/>
            </a:ext>
          </a:extLst>
        </xdr:cNvPr>
        <xdr:cNvSpPr txBox="1"/>
      </xdr:nvSpPr>
      <xdr:spPr>
        <a:xfrm>
          <a:off x="601980" y="44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374</xdr:row>
      <xdr:rowOff>60960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ACB97C6B-B522-4B11-B4C4-265D4FF4AC51}"/>
            </a:ext>
          </a:extLst>
        </xdr:cNvPr>
        <xdr:cNvSpPr txBox="1"/>
      </xdr:nvSpPr>
      <xdr:spPr>
        <a:xfrm>
          <a:off x="601980" y="44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405</xdr:row>
      <xdr:rowOff>60960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B6177573-73FF-4DE4-A008-F9B3B666E8B8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407</xdr:row>
      <xdr:rowOff>60960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D71CFBD7-0316-4532-A6A0-D46223F65F4C}"/>
            </a:ext>
          </a:extLst>
        </xdr:cNvPr>
        <xdr:cNvSpPr txBox="1"/>
      </xdr:nvSpPr>
      <xdr:spPr>
        <a:xfrm>
          <a:off x="601980" y="465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408</xdr:row>
      <xdr:rowOff>60960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4A31182-CD06-4E3E-90A4-2EA6A3BEE601}"/>
            </a:ext>
          </a:extLst>
        </xdr:cNvPr>
        <xdr:cNvSpPr txBox="1"/>
      </xdr:nvSpPr>
      <xdr:spPr>
        <a:xfrm>
          <a:off x="601980" y="466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405</xdr:row>
      <xdr:rowOff>60960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204EB505-0AC0-4383-BCA2-339C8951F303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407</xdr:row>
      <xdr:rowOff>60960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A772A6D2-43AF-4C9E-ACAB-B8A4637963CC}"/>
            </a:ext>
          </a:extLst>
        </xdr:cNvPr>
        <xdr:cNvSpPr txBox="1"/>
      </xdr:nvSpPr>
      <xdr:spPr>
        <a:xfrm>
          <a:off x="601980" y="465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393</xdr:row>
      <xdr:rowOff>60960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8A060430-51CC-453E-BD57-9C388A36CD47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398</xdr:row>
      <xdr:rowOff>60960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DB01A99-AD9B-4977-9259-92126ED7A8BD}"/>
            </a:ext>
          </a:extLst>
        </xdr:cNvPr>
        <xdr:cNvSpPr txBox="1"/>
      </xdr:nvSpPr>
      <xdr:spPr>
        <a:xfrm>
          <a:off x="601980" y="451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399</xdr:row>
      <xdr:rowOff>60960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21F8B8E-F851-46F2-A188-003729B0983A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399</xdr:row>
      <xdr:rowOff>60960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4C04E03-E6C6-4D4D-94B0-847B25276BDF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393</xdr:row>
      <xdr:rowOff>60960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54A6796-FC44-4989-992C-C6B9A53D8DD7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393</xdr:row>
      <xdr:rowOff>60960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F53DDD3C-24F1-45D4-8FEB-9725C3460918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426</xdr:row>
      <xdr:rowOff>60960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AFC6840-182A-4744-AAFE-46020A946470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428</xdr:row>
      <xdr:rowOff>60960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F56848BD-32AC-465D-9A9B-900FB40AB4F5}"/>
            </a:ext>
          </a:extLst>
        </xdr:cNvPr>
        <xdr:cNvSpPr txBox="1"/>
      </xdr:nvSpPr>
      <xdr:spPr>
        <a:xfrm>
          <a:off x="601980" y="465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429</xdr:row>
      <xdr:rowOff>60960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CEBB3BB-01AC-4F67-B7A6-54B9D134D38B}"/>
            </a:ext>
          </a:extLst>
        </xdr:cNvPr>
        <xdr:cNvSpPr txBox="1"/>
      </xdr:nvSpPr>
      <xdr:spPr>
        <a:xfrm>
          <a:off x="601980" y="466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426</xdr:row>
      <xdr:rowOff>60960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971B2355-27CE-4091-877D-88AC91D61D5E}"/>
            </a:ext>
          </a:extLst>
        </xdr:cNvPr>
        <xdr:cNvSpPr txBox="1"/>
      </xdr:nvSpPr>
      <xdr:spPr>
        <a:xfrm>
          <a:off x="601980" y="4620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428</xdr:row>
      <xdr:rowOff>60960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53EE677D-3468-4AE7-B6B2-0F93E6AD51F7}"/>
            </a:ext>
          </a:extLst>
        </xdr:cNvPr>
        <xdr:cNvSpPr txBox="1"/>
      </xdr:nvSpPr>
      <xdr:spPr>
        <a:xfrm>
          <a:off x="601980" y="4651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429</xdr:row>
      <xdr:rowOff>60960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5D82A0AB-6CA6-4293-89D7-FF7CD6BD00E6}"/>
            </a:ext>
          </a:extLst>
        </xdr:cNvPr>
        <xdr:cNvSpPr txBox="1"/>
      </xdr:nvSpPr>
      <xdr:spPr>
        <a:xfrm>
          <a:off x="601980" y="4666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889D3F5-E2FE-4E39-84F3-B42C899DB4E0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419</xdr:row>
      <xdr:rowOff>60960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3C6431F-91E4-47F6-8ECB-8BE5252519C1}"/>
            </a:ext>
          </a:extLst>
        </xdr:cNvPr>
        <xdr:cNvSpPr txBox="1"/>
      </xdr:nvSpPr>
      <xdr:spPr>
        <a:xfrm>
          <a:off x="601980" y="451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420</xdr:row>
      <xdr:rowOff>60960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A7F1EF9A-8630-426A-827C-E3056042C6F7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420</xdr:row>
      <xdr:rowOff>60960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53DCB714-452F-46E5-849C-33D5E00E8D78}"/>
            </a:ext>
          </a:extLst>
        </xdr:cNvPr>
        <xdr:cNvSpPr txBox="1"/>
      </xdr:nvSpPr>
      <xdr:spPr>
        <a:xfrm>
          <a:off x="601980" y="4529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88F5E1C6-329D-43A8-8F8C-82E662F440AF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E7ABE7F5-AD75-459B-BB38-6167B6F3AFB7}"/>
            </a:ext>
          </a:extLst>
        </xdr:cNvPr>
        <xdr:cNvSpPr txBox="1"/>
      </xdr:nvSpPr>
      <xdr:spPr>
        <a:xfrm>
          <a:off x="601980" y="4483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442</xdr:row>
      <xdr:rowOff>60960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B4A9162F-8627-4FAB-A1A8-9E3D6AB1B04A}"/>
            </a:ext>
          </a:extLst>
        </xdr:cNvPr>
        <xdr:cNvSpPr txBox="1"/>
      </xdr:nvSpPr>
      <xdr:spPr>
        <a:xfrm>
          <a:off x="601980" y="6139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60960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125E41E-E2B3-43B2-9E73-E979FB417EAE}"/>
            </a:ext>
          </a:extLst>
        </xdr:cNvPr>
        <xdr:cNvSpPr txBox="1"/>
      </xdr:nvSpPr>
      <xdr:spPr>
        <a:xfrm>
          <a:off x="601980" y="61699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445</xdr:row>
      <xdr:rowOff>60960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8448637A-A078-4926-9580-BEF05720A856}"/>
            </a:ext>
          </a:extLst>
        </xdr:cNvPr>
        <xdr:cNvSpPr txBox="1"/>
      </xdr:nvSpPr>
      <xdr:spPr>
        <a:xfrm>
          <a:off x="601980" y="6185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442</xdr:row>
      <xdr:rowOff>60960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C7A63737-1476-46C4-A3DA-7B677D9BBBE9}"/>
            </a:ext>
          </a:extLst>
        </xdr:cNvPr>
        <xdr:cNvSpPr txBox="1"/>
      </xdr:nvSpPr>
      <xdr:spPr>
        <a:xfrm>
          <a:off x="601980" y="6139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444</xdr:row>
      <xdr:rowOff>60960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D9EDCB4-CFBB-4029-AE5C-CE6E5E363449}"/>
            </a:ext>
          </a:extLst>
        </xdr:cNvPr>
        <xdr:cNvSpPr txBox="1"/>
      </xdr:nvSpPr>
      <xdr:spPr>
        <a:xfrm>
          <a:off x="601980" y="61699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445</xdr:row>
      <xdr:rowOff>60960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629EECA8-B41C-414F-92E1-8CE520E4C447}"/>
            </a:ext>
          </a:extLst>
        </xdr:cNvPr>
        <xdr:cNvSpPr txBox="1"/>
      </xdr:nvSpPr>
      <xdr:spPr>
        <a:xfrm>
          <a:off x="601980" y="6185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441</xdr:row>
      <xdr:rowOff>60960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3581F7DD-04A0-44E1-BB12-A9BD09AD30B6}"/>
            </a:ext>
          </a:extLst>
        </xdr:cNvPr>
        <xdr:cNvSpPr txBox="1"/>
      </xdr:nvSpPr>
      <xdr:spPr>
        <a:xfrm>
          <a:off x="601980" y="6124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436</xdr:row>
      <xdr:rowOff>60960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F53BC262-25B1-45CE-8BA6-2AF38C099A1B}"/>
            </a:ext>
          </a:extLst>
        </xdr:cNvPr>
        <xdr:cNvSpPr txBox="1"/>
      </xdr:nvSpPr>
      <xdr:spPr>
        <a:xfrm>
          <a:off x="601980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438</xdr:row>
      <xdr:rowOff>60960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80A5BDF-073E-47E5-B5E0-B20A57C7CE23}"/>
            </a:ext>
          </a:extLst>
        </xdr:cNvPr>
        <xdr:cNvSpPr txBox="1"/>
      </xdr:nvSpPr>
      <xdr:spPr>
        <a:xfrm>
          <a:off x="601980" y="5077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439</xdr:row>
      <xdr:rowOff>60960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F9D6DAE3-F006-4F61-8991-8E3C2E4447D6}"/>
            </a:ext>
          </a:extLst>
        </xdr:cNvPr>
        <xdr:cNvSpPr txBox="1"/>
      </xdr:nvSpPr>
      <xdr:spPr>
        <a:xfrm>
          <a:off x="601980" y="5093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436</xdr:row>
      <xdr:rowOff>60960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E4265C7-0227-492B-BE5E-41B57ACEA2CA}"/>
            </a:ext>
          </a:extLst>
        </xdr:cNvPr>
        <xdr:cNvSpPr txBox="1"/>
      </xdr:nvSpPr>
      <xdr:spPr>
        <a:xfrm>
          <a:off x="601980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438</xdr:row>
      <xdr:rowOff>60960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C5E6AC7B-E4B6-4F88-BE5A-B81895200872}"/>
            </a:ext>
          </a:extLst>
        </xdr:cNvPr>
        <xdr:cNvSpPr txBox="1"/>
      </xdr:nvSpPr>
      <xdr:spPr>
        <a:xfrm>
          <a:off x="601980" y="5077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439</xdr:row>
      <xdr:rowOff>60960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8F20E6B0-036F-4EF6-914E-2AE4EDF6A2B6}"/>
            </a:ext>
          </a:extLst>
        </xdr:cNvPr>
        <xdr:cNvSpPr txBox="1"/>
      </xdr:nvSpPr>
      <xdr:spPr>
        <a:xfrm>
          <a:off x="601980" y="5093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454</xdr:row>
      <xdr:rowOff>60960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BF0C618F-E870-47F4-844A-E378C7DAD657}"/>
            </a:ext>
          </a:extLst>
        </xdr:cNvPr>
        <xdr:cNvSpPr txBox="1"/>
      </xdr:nvSpPr>
      <xdr:spPr>
        <a:xfrm>
          <a:off x="601980" y="5260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456</xdr:row>
      <xdr:rowOff>60960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6D4F49D9-7EF0-4180-B9F1-A92FF84EC9F8}"/>
            </a:ext>
          </a:extLst>
        </xdr:cNvPr>
        <xdr:cNvSpPr txBox="1"/>
      </xdr:nvSpPr>
      <xdr:spPr>
        <a:xfrm>
          <a:off x="601980" y="529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457</xdr:row>
      <xdr:rowOff>60960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272E9D4-70C8-4E57-86FF-EEF483CE4764}"/>
            </a:ext>
          </a:extLst>
        </xdr:cNvPr>
        <xdr:cNvSpPr txBox="1"/>
      </xdr:nvSpPr>
      <xdr:spPr>
        <a:xfrm>
          <a:off x="601980" y="53065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454</xdr:row>
      <xdr:rowOff>60960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E5721190-9E02-4B9A-9E5D-06A406EB225E}"/>
            </a:ext>
          </a:extLst>
        </xdr:cNvPr>
        <xdr:cNvSpPr txBox="1"/>
      </xdr:nvSpPr>
      <xdr:spPr>
        <a:xfrm>
          <a:off x="601980" y="52608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456</xdr:row>
      <xdr:rowOff>60960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D948A898-9C74-4709-93F8-28CAF6195E82}"/>
            </a:ext>
          </a:extLst>
        </xdr:cNvPr>
        <xdr:cNvSpPr txBox="1"/>
      </xdr:nvSpPr>
      <xdr:spPr>
        <a:xfrm>
          <a:off x="601980" y="5291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445</xdr:row>
      <xdr:rowOff>60960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51279FE-331E-44B8-9D0F-56BDBD1A9AB7}"/>
            </a:ext>
          </a:extLst>
        </xdr:cNvPr>
        <xdr:cNvSpPr txBox="1"/>
      </xdr:nvSpPr>
      <xdr:spPr>
        <a:xfrm>
          <a:off x="601980" y="518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4DE4F6D-7B68-4896-8F86-646726108CBD}"/>
            </a:ext>
          </a:extLst>
        </xdr:cNvPr>
        <xdr:cNvSpPr txBox="1"/>
      </xdr:nvSpPr>
      <xdr:spPr>
        <a:xfrm>
          <a:off x="601980" y="521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452</xdr:row>
      <xdr:rowOff>60960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29CADC8-67B6-4784-AEA4-246E5BA45C7E}"/>
            </a:ext>
          </a:extLst>
        </xdr:cNvPr>
        <xdr:cNvSpPr txBox="1"/>
      </xdr:nvSpPr>
      <xdr:spPr>
        <a:xfrm>
          <a:off x="601980" y="5230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445</xdr:row>
      <xdr:rowOff>60960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51B5DE8-9F3B-4D87-8362-9762769E4ACC}"/>
            </a:ext>
          </a:extLst>
        </xdr:cNvPr>
        <xdr:cNvSpPr txBox="1"/>
      </xdr:nvSpPr>
      <xdr:spPr>
        <a:xfrm>
          <a:off x="601980" y="5184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5D3C6D03-5FBA-40D9-A8F4-2AD1C96F1EA9}"/>
            </a:ext>
          </a:extLst>
        </xdr:cNvPr>
        <xdr:cNvSpPr txBox="1"/>
      </xdr:nvSpPr>
      <xdr:spPr>
        <a:xfrm>
          <a:off x="601980" y="52151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452</xdr:row>
      <xdr:rowOff>60960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AEBDAD16-E106-4439-9870-036A38635D92}"/>
            </a:ext>
          </a:extLst>
        </xdr:cNvPr>
        <xdr:cNvSpPr txBox="1"/>
      </xdr:nvSpPr>
      <xdr:spPr>
        <a:xfrm>
          <a:off x="601980" y="52303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436</xdr:row>
      <xdr:rowOff>60960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207410B3-2169-4977-9A06-2F8C4024EBC0}"/>
            </a:ext>
          </a:extLst>
        </xdr:cNvPr>
        <xdr:cNvSpPr txBox="1"/>
      </xdr:nvSpPr>
      <xdr:spPr>
        <a:xfrm>
          <a:off x="601980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438</xdr:row>
      <xdr:rowOff>60960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BB64FECA-9848-4DAE-8B59-103A254DC988}"/>
            </a:ext>
          </a:extLst>
        </xdr:cNvPr>
        <xdr:cNvSpPr txBox="1"/>
      </xdr:nvSpPr>
      <xdr:spPr>
        <a:xfrm>
          <a:off x="601980" y="50779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439</xdr:row>
      <xdr:rowOff>60960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F26E1473-2976-4F6E-90AA-9C3875868495}"/>
            </a:ext>
          </a:extLst>
        </xdr:cNvPr>
        <xdr:cNvSpPr txBox="1"/>
      </xdr:nvSpPr>
      <xdr:spPr>
        <a:xfrm>
          <a:off x="601980" y="5093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439</xdr:row>
      <xdr:rowOff>60960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114F26E8-CB2B-4B3A-950F-CBCECB9257A2}"/>
            </a:ext>
          </a:extLst>
        </xdr:cNvPr>
        <xdr:cNvSpPr txBox="1"/>
      </xdr:nvSpPr>
      <xdr:spPr>
        <a:xfrm>
          <a:off x="601980" y="50932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436</xdr:row>
      <xdr:rowOff>60960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6A28635B-FD87-4D3B-A8CB-BE05E9083D1E}"/>
            </a:ext>
          </a:extLst>
        </xdr:cNvPr>
        <xdr:cNvSpPr txBox="1"/>
      </xdr:nvSpPr>
      <xdr:spPr>
        <a:xfrm>
          <a:off x="601980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436</xdr:row>
      <xdr:rowOff>60960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3748A791-73CA-4D00-ABF6-734EAD585005}"/>
            </a:ext>
          </a:extLst>
        </xdr:cNvPr>
        <xdr:cNvSpPr txBox="1"/>
      </xdr:nvSpPr>
      <xdr:spPr>
        <a:xfrm>
          <a:off x="601980" y="5047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DF6F89FB-AC9B-4E76-B45C-1FF0075474DE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78A32777-157E-40A0-BEFF-5A499DB4820A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9DFF5DFA-76F9-4698-B360-2BF12398934F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41838DB8-5563-431D-8E9A-154DF5D4A06A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DF764B82-A5E4-4053-8819-4DAE9FE8E8CE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65617AF5-31F9-47CA-8A06-F01BE9D02B5A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A8EA784B-690D-414A-8DC4-1EAFFFB2B3EC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EADB276E-23EC-42C2-9A8D-38B73781CFDE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23B38A50-391F-4425-BF64-D66F463A81A5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6476E14-3FDF-4815-86E0-04F74DA7213D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C542A429-E3A7-40B3-BA0D-8D4533E288C8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463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DFF3C21F-DF7C-4F14-ABBC-F7EE026C2E26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6E399C6B-C177-45D6-9DB2-741DA2BD78D2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5AA6D7E3-2962-4951-BC56-3D39E3A62F1C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CE4E3C04-226C-4C2C-ACD4-5B66B9C59F8F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43D87E7-100B-41E6-8DAC-B71938C5D73F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FAD1626-5C83-4B99-9C7D-864AAD8B3901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46</xdr:row>
      <xdr:rowOff>60960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B3B97946-D2B7-44F7-9147-95C376032974}"/>
            </a:ext>
          </a:extLst>
        </xdr:cNvPr>
        <xdr:cNvSpPr txBox="1"/>
      </xdr:nvSpPr>
      <xdr:spPr>
        <a:xfrm>
          <a:off x="1018032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46</xdr:row>
      <xdr:rowOff>60960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C499F02-70E2-492D-801F-57373FF1C225}"/>
            </a:ext>
          </a:extLst>
        </xdr:cNvPr>
        <xdr:cNvSpPr txBox="1"/>
      </xdr:nvSpPr>
      <xdr:spPr>
        <a:xfrm>
          <a:off x="1050798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22</xdr:col>
      <xdr:colOff>601980</xdr:colOff>
      <xdr:row>47</xdr:row>
      <xdr:rowOff>60960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280A194-583C-4BA6-B8B5-19C00527F5A9}"/>
            </a:ext>
          </a:extLst>
        </xdr:cNvPr>
        <xdr:cNvSpPr txBox="1"/>
      </xdr:nvSpPr>
      <xdr:spPr>
        <a:xfrm>
          <a:off x="1018032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23</xdr:col>
      <xdr:colOff>601980</xdr:colOff>
      <xdr:row>47</xdr:row>
      <xdr:rowOff>60960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18BCDF89-38AB-43B3-8D05-9895726A58E8}"/>
            </a:ext>
          </a:extLst>
        </xdr:cNvPr>
        <xdr:cNvSpPr txBox="1"/>
      </xdr:nvSpPr>
      <xdr:spPr>
        <a:xfrm>
          <a:off x="1050798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185946BA-F36B-4774-A0CB-12FC8C32B228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8E4AE1B-B35F-49C9-8D9F-ACD7F842FF64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80FD8568-FBE2-4030-A426-29EB63C4BFD9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EE5283F7-9486-4884-9B30-29358AC65C01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447</xdr:row>
      <xdr:rowOff>60960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189BA7-AD1E-4DCA-9B5A-B428BF24277C}"/>
            </a:ext>
          </a:extLst>
        </xdr:cNvPr>
        <xdr:cNvSpPr txBox="1"/>
      </xdr:nvSpPr>
      <xdr:spPr>
        <a:xfrm>
          <a:off x="601980" y="62514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447</xdr:row>
      <xdr:rowOff>60960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5F4C211-01EA-408A-ACFD-2F8FA80C36A1}"/>
            </a:ext>
          </a:extLst>
        </xdr:cNvPr>
        <xdr:cNvSpPr txBox="1"/>
      </xdr:nvSpPr>
      <xdr:spPr>
        <a:xfrm>
          <a:off x="3322320" y="704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110890D3-E92F-482F-9CC1-CC59499B1E79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D4AEA118-B962-4286-B83B-4987E5ADE4E5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810F00A9-6AC5-4509-A15D-650FF227E820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ACDFE0D1-E309-47EE-A62C-5D5B4E7C4A18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55C6230B-4915-4EE9-995F-7C42CFED9710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75440924-7FB3-4A7F-A07C-1ADFF2FF98AC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6E4BA0B-BD36-4816-8E97-5E9D463A1C07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33229F3-6286-49F7-A9FF-2BB72BEF4AB3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ED4612-0606-4460-B076-6B29A2ABDE2D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468</xdr:row>
      <xdr:rowOff>60960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B6D3518-D768-4DBF-B67C-E6EBEEE1DDC6}"/>
            </a:ext>
          </a:extLst>
        </xdr:cNvPr>
        <xdr:cNvSpPr txBox="1"/>
      </xdr:nvSpPr>
      <xdr:spPr>
        <a:xfrm>
          <a:off x="60198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2</xdr:col>
      <xdr:colOff>0</xdr:colOff>
      <xdr:row>468</xdr:row>
      <xdr:rowOff>60960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A8D42F70-E197-4EAA-8C00-94CFFBA2F582}"/>
            </a:ext>
          </a:extLst>
        </xdr:cNvPr>
        <xdr:cNvSpPr txBox="1"/>
      </xdr:nvSpPr>
      <xdr:spPr>
        <a:xfrm>
          <a:off x="1790700" y="6419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D0791092-A29A-43CF-92A3-D7278F516BFF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D03A7A46-5F34-47CC-BE7A-7D0291C3BAD9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5BCABB55-46DF-4B03-9221-37BF4F185F09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F4E6937-80E0-4CEB-A044-FE55D8AD9D57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273B9AF7-25EE-415B-BA25-DB7B5AAD9067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253D1A00-F60A-4B85-A548-EA144B2966E5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9F069C7F-10B6-4085-A128-1496C399F4AC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8A1EEBE1-8AE3-4F97-BAE7-E168C8EE52B1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D5EC9808-EFD4-4B9D-A4CD-E49ABB7506FA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6EAE9E36-B206-4156-AD8F-E2B3B4F96D63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E3E76DCE-288F-4271-A077-4BAAB2086328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601980</xdr:colOff>
      <xdr:row>448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E79BD5EC-7C8C-457E-B503-0677E576C3ED}"/>
            </a:ext>
          </a:extLst>
        </xdr:cNvPr>
        <xdr:cNvSpPr txBox="1"/>
      </xdr:nvSpPr>
      <xdr:spPr>
        <a:xfrm>
          <a:off x="1653540" y="6367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370</xdr:row>
      <xdr:rowOff>60960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3F3F4C72-7E1E-4B45-8E0F-2BEF2F0BF4A0}"/>
            </a:ext>
          </a:extLst>
        </xdr:cNvPr>
        <xdr:cNvSpPr txBox="1"/>
      </xdr:nvSpPr>
      <xdr:spPr>
        <a:xfrm>
          <a:off x="3322320" y="42245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368</xdr:row>
      <xdr:rowOff>60960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2A74D75F-592B-4E2D-9634-A9F233C69C9E}"/>
            </a:ext>
          </a:extLst>
        </xdr:cNvPr>
        <xdr:cNvSpPr txBox="1"/>
      </xdr:nvSpPr>
      <xdr:spPr>
        <a:xfrm>
          <a:off x="3322320" y="42092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64EBFE6-E3E4-406B-892A-83114928728C}"/>
            </a:ext>
          </a:extLst>
        </xdr:cNvPr>
        <xdr:cNvSpPr txBox="1"/>
      </xdr:nvSpPr>
      <xdr:spPr>
        <a:xfrm>
          <a:off x="601980" y="603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EA13A146-750E-4223-958B-542A48FEEF66}"/>
            </a:ext>
          </a:extLst>
        </xdr:cNvPr>
        <xdr:cNvSpPr txBox="1"/>
      </xdr:nvSpPr>
      <xdr:spPr>
        <a:xfrm>
          <a:off x="601980" y="603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0</xdr:col>
      <xdr:colOff>601980</xdr:colOff>
      <xdr:row>414</xdr:row>
      <xdr:rowOff>60960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784A14A4-EBF6-439F-9514-2C797EE677F3}"/>
            </a:ext>
          </a:extLst>
        </xdr:cNvPr>
        <xdr:cNvSpPr txBox="1"/>
      </xdr:nvSpPr>
      <xdr:spPr>
        <a:xfrm>
          <a:off x="601980" y="6038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CBE7-FB4E-4118-B42F-0F10EA133EB7}">
  <sheetPr>
    <pageSetUpPr fitToPage="1"/>
  </sheetPr>
  <dimension ref="B1:AS147"/>
  <sheetViews>
    <sheetView showGridLines="0" tabSelected="1"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G57" sqref="AG57"/>
    </sheetView>
  </sheetViews>
  <sheetFormatPr defaultColWidth="8.88671875" defaultRowHeight="14.4" x14ac:dyDescent="0.3"/>
  <cols>
    <col min="1" max="1" width="1.6640625" style="1" customWidth="1"/>
    <col min="2" max="2" width="4.77734375" style="1" customWidth="1"/>
    <col min="3" max="3" width="9.5546875" style="1" customWidth="1"/>
    <col min="4" max="4" width="6.21875" style="1" customWidth="1"/>
    <col min="5" max="5" width="5.88671875" style="1" customWidth="1"/>
    <col min="6" max="37" width="7.6640625" style="1" customWidth="1"/>
    <col min="38" max="38" width="7.6640625" style="30" customWidth="1"/>
    <col min="39" max="42" width="7.6640625" style="1" customWidth="1"/>
    <col min="43" max="45" width="10.6640625" style="1" customWidth="1"/>
    <col min="46" max="16384" width="8.88671875" style="1"/>
  </cols>
  <sheetData>
    <row r="1" spans="2:45" ht="7.2" customHeight="1" thickBot="1" x14ac:dyDescent="0.35"/>
    <row r="2" spans="2:45" ht="24.9" customHeight="1" x14ac:dyDescent="0.3">
      <c r="B2" s="137" t="s">
        <v>147</v>
      </c>
      <c r="C2" s="140"/>
      <c r="D2" s="143" t="s">
        <v>8</v>
      </c>
      <c r="E2" s="133"/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8">
        <v>2006</v>
      </c>
      <c r="R2" s="8">
        <v>2007</v>
      </c>
      <c r="S2" s="8">
        <v>2008</v>
      </c>
      <c r="T2" s="8">
        <v>2009</v>
      </c>
      <c r="U2" s="8">
        <v>2010</v>
      </c>
      <c r="V2" s="8">
        <v>2011</v>
      </c>
      <c r="W2" s="8">
        <v>2012</v>
      </c>
      <c r="X2" s="8">
        <v>2013</v>
      </c>
      <c r="Y2" s="8">
        <v>2013</v>
      </c>
      <c r="Z2" s="8">
        <v>2014</v>
      </c>
      <c r="AA2" s="8">
        <v>2015</v>
      </c>
      <c r="AB2" s="8">
        <v>2015</v>
      </c>
      <c r="AC2" s="8">
        <v>2016</v>
      </c>
      <c r="AD2" s="8">
        <v>2016</v>
      </c>
      <c r="AE2" s="8">
        <v>2017</v>
      </c>
      <c r="AF2" s="8">
        <v>2017</v>
      </c>
      <c r="AG2" s="8">
        <v>2017</v>
      </c>
      <c r="AH2" s="8">
        <v>2018</v>
      </c>
      <c r="AI2" s="8">
        <v>2019</v>
      </c>
      <c r="AJ2" s="8">
        <v>2019</v>
      </c>
      <c r="AK2" s="8">
        <v>2020</v>
      </c>
      <c r="AL2" s="8">
        <v>2022</v>
      </c>
      <c r="AM2" s="8">
        <v>2023</v>
      </c>
      <c r="AN2" s="8"/>
      <c r="AO2" s="8"/>
      <c r="AP2" s="9"/>
    </row>
    <row r="3" spans="2:45" ht="30.6" x14ac:dyDescent="0.3">
      <c r="B3" s="138"/>
      <c r="C3" s="141"/>
      <c r="D3" s="124" t="s">
        <v>138</v>
      </c>
      <c r="E3" s="125"/>
      <c r="F3" s="49" t="s">
        <v>139</v>
      </c>
      <c r="G3" s="49" t="s">
        <v>139</v>
      </c>
      <c r="H3" s="49" t="s">
        <v>139</v>
      </c>
      <c r="I3" s="49" t="s">
        <v>139</v>
      </c>
      <c r="J3" s="49" t="s">
        <v>139</v>
      </c>
      <c r="K3" s="49" t="s">
        <v>139</v>
      </c>
      <c r="L3" s="49" t="s">
        <v>139</v>
      </c>
      <c r="M3" s="49" t="s">
        <v>139</v>
      </c>
      <c r="N3" s="49" t="s">
        <v>139</v>
      </c>
      <c r="O3" s="49" t="s">
        <v>139</v>
      </c>
      <c r="P3" s="49" t="s">
        <v>139</v>
      </c>
      <c r="Q3" s="49" t="s">
        <v>139</v>
      </c>
      <c r="R3" s="49" t="s">
        <v>139</v>
      </c>
      <c r="S3" s="49" t="s">
        <v>139</v>
      </c>
      <c r="T3" s="49" t="s">
        <v>139</v>
      </c>
      <c r="U3" s="49" t="s">
        <v>139</v>
      </c>
      <c r="V3" s="49" t="s">
        <v>139</v>
      </c>
      <c r="W3" s="49" t="s">
        <v>139</v>
      </c>
      <c r="X3" s="49" t="s">
        <v>139</v>
      </c>
      <c r="Y3" s="10" t="s">
        <v>140</v>
      </c>
      <c r="Z3" s="49" t="s">
        <v>139</v>
      </c>
      <c r="AA3" s="49" t="s">
        <v>139</v>
      </c>
      <c r="AB3" s="10" t="s">
        <v>140</v>
      </c>
      <c r="AC3" s="49" t="s">
        <v>139</v>
      </c>
      <c r="AD3" s="49" t="s">
        <v>216</v>
      </c>
      <c r="AE3" s="49" t="s">
        <v>139</v>
      </c>
      <c r="AF3" s="49" t="s">
        <v>216</v>
      </c>
      <c r="AG3" s="10" t="s">
        <v>140</v>
      </c>
      <c r="AH3" s="49" t="s">
        <v>139</v>
      </c>
      <c r="AI3" s="49" t="s">
        <v>139</v>
      </c>
      <c r="AJ3" s="10" t="s">
        <v>140</v>
      </c>
      <c r="AK3" s="10" t="s">
        <v>142</v>
      </c>
      <c r="AL3" s="49" t="s">
        <v>139</v>
      </c>
      <c r="AM3" s="10" t="s">
        <v>142</v>
      </c>
      <c r="AN3" s="49"/>
      <c r="AO3" s="49"/>
      <c r="AP3" s="50"/>
    </row>
    <row r="4" spans="2:45" ht="24.9" customHeight="1" x14ac:dyDescent="0.3">
      <c r="B4" s="138"/>
      <c r="C4" s="141"/>
      <c r="D4" s="126" t="s">
        <v>6</v>
      </c>
      <c r="E4" s="127"/>
      <c r="F4" s="10" t="s">
        <v>28</v>
      </c>
      <c r="G4" s="10" t="s">
        <v>18</v>
      </c>
      <c r="H4" s="10" t="s">
        <v>25</v>
      </c>
      <c r="I4" s="10" t="s">
        <v>32</v>
      </c>
      <c r="J4" s="10" t="s">
        <v>18</v>
      </c>
      <c r="K4" s="10" t="s">
        <v>9</v>
      </c>
      <c r="L4" s="10" t="s">
        <v>17</v>
      </c>
      <c r="M4" s="10" t="s">
        <v>32</v>
      </c>
      <c r="N4" s="10" t="s">
        <v>25</v>
      </c>
      <c r="O4" s="10" t="s">
        <v>17</v>
      </c>
      <c r="P4" s="10" t="s">
        <v>28</v>
      </c>
      <c r="Q4" s="10" t="s">
        <v>9</v>
      </c>
      <c r="R4" s="10" t="s">
        <v>18</v>
      </c>
      <c r="S4" s="10" t="s">
        <v>45</v>
      </c>
      <c r="T4" s="10" t="s">
        <v>32</v>
      </c>
      <c r="U4" s="10" t="s">
        <v>25</v>
      </c>
      <c r="V4" s="10" t="s">
        <v>28</v>
      </c>
      <c r="W4" s="10" t="s">
        <v>45</v>
      </c>
      <c r="X4" s="10" t="s">
        <v>25</v>
      </c>
      <c r="Y4" s="10" t="s">
        <v>141</v>
      </c>
      <c r="Z4" s="10" t="s">
        <v>17</v>
      </c>
      <c r="AA4" s="10" t="s">
        <v>32</v>
      </c>
      <c r="AB4" s="10" t="s">
        <v>137</v>
      </c>
      <c r="AC4" s="10" t="s">
        <v>28</v>
      </c>
      <c r="AD4" s="10" t="s">
        <v>217</v>
      </c>
      <c r="AE4" s="10" t="s">
        <v>18</v>
      </c>
      <c r="AF4" s="10" t="s">
        <v>32</v>
      </c>
      <c r="AG4" s="10" t="s">
        <v>128</v>
      </c>
      <c r="AH4" s="10" t="s">
        <v>17</v>
      </c>
      <c r="AI4" s="10" t="s">
        <v>9</v>
      </c>
      <c r="AJ4" s="10" t="s">
        <v>141</v>
      </c>
      <c r="AK4" s="10" t="s">
        <v>131</v>
      </c>
      <c r="AL4" s="10" t="s">
        <v>32</v>
      </c>
      <c r="AM4" s="10" t="s">
        <v>217</v>
      </c>
      <c r="AN4" s="10"/>
      <c r="AO4" s="10"/>
      <c r="AP4" s="11"/>
      <c r="AS4"/>
    </row>
    <row r="5" spans="2:45" ht="24.9" customHeight="1" x14ac:dyDescent="0.3">
      <c r="B5" s="138"/>
      <c r="C5" s="141"/>
      <c r="D5" s="128" t="s">
        <v>11</v>
      </c>
      <c r="E5" s="129"/>
      <c r="F5" s="16"/>
      <c r="G5" s="16"/>
      <c r="H5" s="16"/>
      <c r="I5" s="16"/>
      <c r="J5" s="16"/>
      <c r="K5" s="16"/>
      <c r="L5" s="25"/>
      <c r="M5" s="16"/>
      <c r="N5" s="16"/>
      <c r="O5" s="25"/>
      <c r="P5" s="16"/>
      <c r="Q5" s="16"/>
      <c r="R5" s="16"/>
      <c r="S5" s="16"/>
      <c r="T5" s="16"/>
      <c r="U5" s="16"/>
      <c r="V5" s="16"/>
      <c r="W5" s="16"/>
      <c r="X5" s="16"/>
      <c r="Y5" s="16"/>
      <c r="Z5" s="25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31"/>
      <c r="AM5" s="25"/>
      <c r="AN5" s="16"/>
      <c r="AO5" s="16"/>
      <c r="AP5" s="19"/>
    </row>
    <row r="6" spans="2:45" ht="24.9" customHeight="1" thickBot="1" x14ac:dyDescent="0.35">
      <c r="B6" s="139"/>
      <c r="C6" s="142"/>
      <c r="D6" s="130" t="s">
        <v>7</v>
      </c>
      <c r="E6" s="131"/>
      <c r="F6" s="23" t="s">
        <v>111</v>
      </c>
      <c r="G6" s="23" t="s">
        <v>46</v>
      </c>
      <c r="H6" s="23" t="s">
        <v>26</v>
      </c>
      <c r="I6" s="23" t="s">
        <v>37</v>
      </c>
      <c r="J6" s="23" t="s">
        <v>57</v>
      </c>
      <c r="K6" s="23" t="s">
        <v>61</v>
      </c>
      <c r="L6" s="23" t="s">
        <v>65</v>
      </c>
      <c r="M6" s="23" t="s">
        <v>37</v>
      </c>
      <c r="N6" s="23" t="s">
        <v>26</v>
      </c>
      <c r="O6" s="23" t="s">
        <v>69</v>
      </c>
      <c r="P6" s="23" t="s">
        <v>70</v>
      </c>
      <c r="Q6" s="23" t="s">
        <v>61</v>
      </c>
      <c r="R6" s="23" t="s">
        <v>75</v>
      </c>
      <c r="S6" s="23" t="s">
        <v>76</v>
      </c>
      <c r="T6" s="23" t="s">
        <v>37</v>
      </c>
      <c r="U6" s="23" t="s">
        <v>26</v>
      </c>
      <c r="V6" s="23" t="s">
        <v>70</v>
      </c>
      <c r="W6" s="23" t="s">
        <v>76</v>
      </c>
      <c r="X6" s="23" t="s">
        <v>26</v>
      </c>
      <c r="Y6" s="23" t="s">
        <v>143</v>
      </c>
      <c r="Z6" s="23" t="s">
        <v>19</v>
      </c>
      <c r="AA6" s="23" t="s">
        <v>37</v>
      </c>
      <c r="AB6" s="23" t="s">
        <v>224</v>
      </c>
      <c r="AC6" s="23" t="s">
        <v>24</v>
      </c>
      <c r="AD6" s="23" t="s">
        <v>218</v>
      </c>
      <c r="AE6" s="23" t="s">
        <v>29</v>
      </c>
      <c r="AF6" s="23" t="s">
        <v>239</v>
      </c>
      <c r="AG6" s="23" t="s">
        <v>129</v>
      </c>
      <c r="AH6" s="23" t="s">
        <v>19</v>
      </c>
      <c r="AI6" s="23" t="s">
        <v>10</v>
      </c>
      <c r="AJ6" s="23" t="s">
        <v>225</v>
      </c>
      <c r="AK6" s="23" t="s">
        <v>132</v>
      </c>
      <c r="AL6" s="23" t="s">
        <v>226</v>
      </c>
      <c r="AM6" s="21" t="s">
        <v>234</v>
      </c>
      <c r="AN6" s="23"/>
      <c r="AO6" s="23"/>
      <c r="AP6" s="24"/>
    </row>
    <row r="7" spans="2:45" x14ac:dyDescent="0.3">
      <c r="B7" s="121" t="s">
        <v>145</v>
      </c>
      <c r="C7" s="137" t="s">
        <v>146</v>
      </c>
      <c r="D7" s="132" t="s">
        <v>42</v>
      </c>
      <c r="E7" s="133"/>
      <c r="F7" s="26" t="s">
        <v>18</v>
      </c>
      <c r="G7" s="26" t="s">
        <v>18</v>
      </c>
      <c r="H7" s="26" t="s">
        <v>18</v>
      </c>
      <c r="I7" s="26" t="s">
        <v>18</v>
      </c>
      <c r="J7" s="26" t="s">
        <v>18</v>
      </c>
      <c r="K7" s="26" t="s">
        <v>18</v>
      </c>
      <c r="L7" s="26" t="s">
        <v>18</v>
      </c>
      <c r="M7" s="17" t="s">
        <v>18</v>
      </c>
      <c r="N7" s="17" t="s">
        <v>18</v>
      </c>
      <c r="O7" s="17" t="s">
        <v>18</v>
      </c>
      <c r="P7" s="17" t="s">
        <v>18</v>
      </c>
      <c r="Q7" s="17" t="s">
        <v>18</v>
      </c>
      <c r="R7" s="17" t="s">
        <v>18</v>
      </c>
      <c r="S7" s="17" t="s">
        <v>18</v>
      </c>
      <c r="T7" s="17" t="s">
        <v>32</v>
      </c>
      <c r="U7" s="17" t="s">
        <v>32</v>
      </c>
      <c r="V7" s="17" t="s">
        <v>18</v>
      </c>
      <c r="W7" s="17" t="s">
        <v>18</v>
      </c>
      <c r="X7" s="17" t="s">
        <v>18</v>
      </c>
      <c r="Y7" s="17" t="s">
        <v>144</v>
      </c>
      <c r="Z7" s="17" t="s">
        <v>18</v>
      </c>
      <c r="AA7" s="17" t="s">
        <v>18</v>
      </c>
      <c r="AB7" s="17" t="s">
        <v>144</v>
      </c>
      <c r="AC7" s="17" t="s">
        <v>32</v>
      </c>
      <c r="AD7" s="17" t="s">
        <v>144</v>
      </c>
      <c r="AE7" s="17" t="s">
        <v>18</v>
      </c>
      <c r="AF7" s="17" t="s">
        <v>144</v>
      </c>
      <c r="AG7" s="17" t="s">
        <v>144</v>
      </c>
      <c r="AH7" s="17" t="s">
        <v>18</v>
      </c>
      <c r="AI7" s="17" t="s">
        <v>18</v>
      </c>
      <c r="AJ7" s="17" t="s">
        <v>144</v>
      </c>
      <c r="AK7" s="17" t="s">
        <v>144</v>
      </c>
      <c r="AL7" s="17" t="s">
        <v>18</v>
      </c>
      <c r="AM7" s="99" t="s">
        <v>144</v>
      </c>
      <c r="AN7" s="17"/>
      <c r="AO7" s="17"/>
      <c r="AP7" s="18"/>
    </row>
    <row r="8" spans="2:45" x14ac:dyDescent="0.3">
      <c r="B8" s="122"/>
      <c r="C8" s="138"/>
      <c r="D8" s="134" t="s">
        <v>43</v>
      </c>
      <c r="E8" s="125"/>
      <c r="F8" s="27" t="s">
        <v>18</v>
      </c>
      <c r="G8" s="27" t="s">
        <v>18</v>
      </c>
      <c r="H8" s="27" t="s">
        <v>18</v>
      </c>
      <c r="I8" s="27" t="s">
        <v>18</v>
      </c>
      <c r="J8" s="27" t="s">
        <v>18</v>
      </c>
      <c r="K8" s="27" t="s">
        <v>18</v>
      </c>
      <c r="L8" s="27" t="s">
        <v>18</v>
      </c>
      <c r="M8" s="16" t="s">
        <v>18</v>
      </c>
      <c r="N8" s="16" t="s">
        <v>18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 t="s">
        <v>144</v>
      </c>
      <c r="Z8" s="16" t="s">
        <v>18</v>
      </c>
      <c r="AA8" s="16" t="s">
        <v>18</v>
      </c>
      <c r="AB8" s="16" t="s">
        <v>144</v>
      </c>
      <c r="AC8" s="16"/>
      <c r="AD8" s="16" t="s">
        <v>144</v>
      </c>
      <c r="AE8" s="16"/>
      <c r="AF8" s="16" t="s">
        <v>144</v>
      </c>
      <c r="AG8" s="16" t="s">
        <v>144</v>
      </c>
      <c r="AH8" s="16"/>
      <c r="AI8" s="16" t="s">
        <v>32</v>
      </c>
      <c r="AJ8" s="16" t="s">
        <v>144</v>
      </c>
      <c r="AK8" s="16" t="s">
        <v>144</v>
      </c>
      <c r="AL8" s="16" t="s">
        <v>18</v>
      </c>
      <c r="AM8" s="16" t="s">
        <v>144</v>
      </c>
      <c r="AN8" s="16"/>
      <c r="AO8" s="16"/>
      <c r="AP8" s="19"/>
      <c r="AQ8"/>
      <c r="AR8"/>
    </row>
    <row r="9" spans="2:45" ht="15" thickBot="1" x14ac:dyDescent="0.35">
      <c r="B9" s="123"/>
      <c r="C9" s="139"/>
      <c r="D9" s="135" t="s">
        <v>44</v>
      </c>
      <c r="E9" s="136"/>
      <c r="F9" s="20"/>
      <c r="G9" s="20"/>
      <c r="H9" s="20"/>
      <c r="I9" s="20"/>
      <c r="J9" s="20"/>
      <c r="K9" s="20"/>
      <c r="L9" s="20"/>
      <c r="M9" s="21" t="s">
        <v>18</v>
      </c>
      <c r="N9" s="21" t="s">
        <v>18</v>
      </c>
      <c r="O9" s="20"/>
      <c r="P9" s="20"/>
      <c r="Q9" s="20"/>
      <c r="R9" s="20"/>
      <c r="S9" s="20"/>
      <c r="T9" s="20"/>
      <c r="U9" s="20"/>
      <c r="V9" s="20" t="s">
        <v>18</v>
      </c>
      <c r="W9" s="20" t="s">
        <v>18</v>
      </c>
      <c r="X9" s="20" t="s">
        <v>18</v>
      </c>
      <c r="Y9" s="16" t="s">
        <v>144</v>
      </c>
      <c r="Z9" s="21" t="s">
        <v>18</v>
      </c>
      <c r="AA9" s="21" t="s">
        <v>18</v>
      </c>
      <c r="AB9" s="16" t="s">
        <v>144</v>
      </c>
      <c r="AC9" s="20"/>
      <c r="AD9" s="16" t="s">
        <v>144</v>
      </c>
      <c r="AE9" s="20"/>
      <c r="AF9" s="16" t="s">
        <v>144</v>
      </c>
      <c r="AG9" s="16" t="s">
        <v>144</v>
      </c>
      <c r="AH9" s="20"/>
      <c r="AI9" s="21" t="s">
        <v>18</v>
      </c>
      <c r="AJ9" s="16" t="s">
        <v>144</v>
      </c>
      <c r="AK9" s="16" t="s">
        <v>144</v>
      </c>
      <c r="AL9" s="21" t="s">
        <v>18</v>
      </c>
      <c r="AM9" s="16" t="s">
        <v>144</v>
      </c>
      <c r="AN9" s="20"/>
      <c r="AO9" s="20"/>
      <c r="AP9" s="22"/>
      <c r="AR9"/>
    </row>
    <row r="10" spans="2:45" ht="12" customHeight="1" x14ac:dyDescent="0.3">
      <c r="B10" s="28">
        <v>1</v>
      </c>
      <c r="C10" s="148" t="s">
        <v>114</v>
      </c>
      <c r="D10" s="149"/>
      <c r="E10" s="37">
        <f>COUNTIF(F10:AP10,"x")</f>
        <v>1</v>
      </c>
      <c r="F10" s="40" t="s">
        <v>80</v>
      </c>
      <c r="G10" s="35"/>
      <c r="H10" s="35"/>
      <c r="I10" s="35"/>
      <c r="J10" s="35"/>
      <c r="K10" s="35"/>
      <c r="L10" s="35"/>
      <c r="M10" s="35"/>
      <c r="N10" s="35"/>
      <c r="O10" s="35"/>
      <c r="P10" s="12"/>
      <c r="Q10" s="12"/>
      <c r="R10" s="12"/>
      <c r="S10" s="12"/>
      <c r="T10" s="12"/>
      <c r="U10" s="12"/>
      <c r="V10" s="12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R10"/>
    </row>
    <row r="11" spans="2:45" ht="12" customHeight="1" x14ac:dyDescent="0.3">
      <c r="B11" s="29">
        <v>2</v>
      </c>
      <c r="C11" s="144" t="s">
        <v>62</v>
      </c>
      <c r="D11" s="145"/>
      <c r="E11" s="38">
        <f>COUNTIF(F11:AP11,"x")</f>
        <v>2</v>
      </c>
      <c r="F11" s="34" t="s">
        <v>80</v>
      </c>
      <c r="G11" s="43"/>
      <c r="H11" s="43"/>
      <c r="I11" s="43"/>
      <c r="J11" s="43"/>
      <c r="K11" s="34" t="s">
        <v>80</v>
      </c>
      <c r="L11" s="43"/>
      <c r="M11" s="43"/>
      <c r="N11" s="43"/>
      <c r="O11" s="43"/>
      <c r="P11" s="41"/>
      <c r="Q11" s="41"/>
      <c r="R11" s="41"/>
      <c r="S11" s="41"/>
      <c r="T11" s="41"/>
      <c r="U11" s="41"/>
      <c r="V11" s="41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R11"/>
    </row>
    <row r="12" spans="2:45" ht="12" customHeight="1" x14ac:dyDescent="0.3">
      <c r="B12" s="29">
        <v>3</v>
      </c>
      <c r="C12" s="144" t="s">
        <v>180</v>
      </c>
      <c r="D12" s="145"/>
      <c r="E12" s="38">
        <f t="shared" ref="E12:E78" si="0">COUNTIF(F12:AP12,"x")</f>
        <v>1</v>
      </c>
      <c r="F12" s="34" t="s">
        <v>80</v>
      </c>
      <c r="G12" s="43"/>
      <c r="H12" s="43"/>
      <c r="I12" s="43"/>
      <c r="J12" s="43"/>
      <c r="K12" s="43"/>
      <c r="L12" s="43"/>
      <c r="M12" s="43"/>
      <c r="N12" s="43"/>
      <c r="O12" s="43"/>
      <c r="P12" s="41"/>
      <c r="Q12" s="41"/>
      <c r="R12" s="41"/>
      <c r="S12" s="41"/>
      <c r="T12" s="41"/>
      <c r="U12" s="41"/>
      <c r="V12" s="41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R12"/>
    </row>
    <row r="13" spans="2:45" ht="12" customHeight="1" x14ac:dyDescent="0.3">
      <c r="B13" s="29">
        <v>4</v>
      </c>
      <c r="C13" s="144" t="s">
        <v>112</v>
      </c>
      <c r="D13" s="145"/>
      <c r="E13" s="38">
        <f t="shared" si="0"/>
        <v>1</v>
      </c>
      <c r="F13" s="34" t="s">
        <v>80</v>
      </c>
      <c r="G13" s="43"/>
      <c r="H13" s="43"/>
      <c r="I13" s="43"/>
      <c r="J13" s="43"/>
      <c r="K13" s="43"/>
      <c r="L13" s="43"/>
      <c r="M13" s="43"/>
      <c r="N13" s="43"/>
      <c r="O13" s="43"/>
      <c r="P13" s="41"/>
      <c r="Q13" s="41"/>
      <c r="R13" s="41"/>
      <c r="S13" s="41"/>
      <c r="T13" s="41"/>
      <c r="U13" s="41"/>
      <c r="V13" s="41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R13"/>
    </row>
    <row r="14" spans="2:45" ht="12" customHeight="1" x14ac:dyDescent="0.3">
      <c r="B14" s="29">
        <v>5</v>
      </c>
      <c r="C14" s="144" t="s">
        <v>74</v>
      </c>
      <c r="D14" s="145"/>
      <c r="E14" s="38">
        <f t="shared" si="0"/>
        <v>2</v>
      </c>
      <c r="F14" s="34" t="s">
        <v>80</v>
      </c>
      <c r="G14" s="43"/>
      <c r="H14" s="43"/>
      <c r="I14" s="43"/>
      <c r="J14" s="43"/>
      <c r="K14" s="43"/>
      <c r="L14" s="43"/>
      <c r="M14" s="43"/>
      <c r="N14" s="43"/>
      <c r="O14" s="43"/>
      <c r="P14" s="41"/>
      <c r="Q14" s="41"/>
      <c r="R14" s="34" t="s">
        <v>80</v>
      </c>
      <c r="S14" s="41"/>
      <c r="T14" s="41"/>
      <c r="U14" s="41"/>
      <c r="V14" s="41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R14"/>
    </row>
    <row r="15" spans="2:45" ht="12" customHeight="1" x14ac:dyDescent="0.3">
      <c r="B15" s="29">
        <v>6</v>
      </c>
      <c r="C15" s="144" t="s">
        <v>113</v>
      </c>
      <c r="D15" s="145"/>
      <c r="E15" s="38">
        <f t="shared" si="0"/>
        <v>1</v>
      </c>
      <c r="F15" s="34" t="s">
        <v>80</v>
      </c>
      <c r="G15" s="43"/>
      <c r="H15" s="43"/>
      <c r="I15" s="43"/>
      <c r="J15" s="43"/>
      <c r="K15" s="43"/>
      <c r="L15" s="43"/>
      <c r="M15" s="43"/>
      <c r="N15" s="43"/>
      <c r="O15" s="43"/>
      <c r="P15" s="41"/>
      <c r="Q15" s="41"/>
      <c r="R15" s="41"/>
      <c r="S15" s="41"/>
      <c r="T15" s="41"/>
      <c r="U15" s="41"/>
      <c r="V15" s="41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R15"/>
    </row>
    <row r="16" spans="2:45" ht="12" customHeight="1" x14ac:dyDescent="0.3">
      <c r="B16" s="29">
        <v>7</v>
      </c>
      <c r="C16" s="144" t="s">
        <v>47</v>
      </c>
      <c r="D16" s="145"/>
      <c r="E16" s="38">
        <f t="shared" si="0"/>
        <v>1</v>
      </c>
      <c r="F16" s="44"/>
      <c r="G16" s="34" t="s">
        <v>80</v>
      </c>
      <c r="H16" s="43"/>
      <c r="I16" s="43"/>
      <c r="J16" s="43"/>
      <c r="K16" s="43"/>
      <c r="L16" s="43"/>
      <c r="M16" s="43"/>
      <c r="N16" s="43"/>
      <c r="O16" s="43"/>
      <c r="P16" s="41"/>
      <c r="Q16" s="41"/>
      <c r="R16" s="41"/>
      <c r="S16" s="41"/>
      <c r="T16" s="41"/>
      <c r="U16" s="41"/>
      <c r="V16" s="41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R16"/>
    </row>
    <row r="17" spans="2:45" ht="12" customHeight="1" x14ac:dyDescent="0.3">
      <c r="B17" s="29">
        <v>8</v>
      </c>
      <c r="C17" s="144" t="s">
        <v>48</v>
      </c>
      <c r="D17" s="145"/>
      <c r="E17" s="38">
        <f t="shared" si="0"/>
        <v>3</v>
      </c>
      <c r="F17" s="2"/>
      <c r="G17" s="34" t="s">
        <v>80</v>
      </c>
      <c r="H17" s="34" t="s">
        <v>80</v>
      </c>
      <c r="I17" s="36"/>
      <c r="J17" s="36"/>
      <c r="K17" s="36"/>
      <c r="L17" s="34" t="s">
        <v>80</v>
      </c>
      <c r="M17" s="36"/>
      <c r="N17" s="36"/>
      <c r="O17" s="36"/>
      <c r="P17" s="13"/>
      <c r="Q17" s="13"/>
      <c r="R17" s="13"/>
      <c r="S17" s="13"/>
      <c r="T17" s="13"/>
      <c r="U17" s="13"/>
      <c r="V17" s="13"/>
      <c r="W17" s="2"/>
      <c r="X17" s="2"/>
      <c r="Y17" s="2"/>
      <c r="Z17" s="2"/>
      <c r="AA17" s="2"/>
      <c r="AB17" s="2"/>
      <c r="AC17" s="2"/>
      <c r="AD17" s="2"/>
      <c r="AE17" s="2"/>
      <c r="AF17" s="44"/>
      <c r="AG17" s="2"/>
      <c r="AH17" s="2"/>
      <c r="AI17" s="2"/>
      <c r="AJ17" s="2"/>
      <c r="AK17" s="2"/>
      <c r="AL17" s="2"/>
      <c r="AM17" s="2"/>
      <c r="AN17" s="2"/>
      <c r="AO17" s="2"/>
      <c r="AP17" s="3"/>
    </row>
    <row r="18" spans="2:45" ht="12" customHeight="1" x14ac:dyDescent="0.3">
      <c r="B18" s="29">
        <v>9</v>
      </c>
      <c r="C18" s="144" t="s">
        <v>49</v>
      </c>
      <c r="D18" s="145"/>
      <c r="E18" s="38">
        <f t="shared" si="0"/>
        <v>4</v>
      </c>
      <c r="F18" s="2"/>
      <c r="G18" s="34" t="s">
        <v>80</v>
      </c>
      <c r="H18" s="36"/>
      <c r="I18" s="34" t="s">
        <v>80</v>
      </c>
      <c r="J18" s="34" t="s">
        <v>80</v>
      </c>
      <c r="K18" s="36"/>
      <c r="L18" s="34" t="s">
        <v>80</v>
      </c>
      <c r="M18" s="36"/>
      <c r="N18" s="36"/>
      <c r="O18" s="36"/>
      <c r="P18" s="13"/>
      <c r="Q18" s="13"/>
      <c r="R18" s="13"/>
      <c r="S18" s="13"/>
      <c r="T18" s="13"/>
      <c r="U18" s="13"/>
      <c r="V18" s="13"/>
      <c r="W18" s="2"/>
      <c r="X18" s="2"/>
      <c r="Y18" s="2"/>
      <c r="Z18" s="2"/>
      <c r="AA18" s="2"/>
      <c r="AB18" s="2"/>
      <c r="AC18" s="2"/>
      <c r="AD18" s="2"/>
      <c r="AE18" s="2"/>
      <c r="AF18" s="44"/>
      <c r="AG18" s="2"/>
      <c r="AH18" s="2"/>
      <c r="AI18" s="2"/>
      <c r="AJ18" s="2"/>
      <c r="AK18" s="2"/>
      <c r="AL18" s="2"/>
      <c r="AM18" s="2"/>
      <c r="AN18" s="2"/>
      <c r="AO18" s="2"/>
      <c r="AP18" s="3"/>
    </row>
    <row r="19" spans="2:45" ht="12" customHeight="1" x14ac:dyDescent="0.3">
      <c r="B19" s="29">
        <v>10</v>
      </c>
      <c r="C19" s="144" t="s">
        <v>50</v>
      </c>
      <c r="D19" s="145"/>
      <c r="E19" s="38">
        <f t="shared" si="0"/>
        <v>1</v>
      </c>
      <c r="F19" s="2"/>
      <c r="G19" s="34" t="s">
        <v>80</v>
      </c>
      <c r="H19" s="36"/>
      <c r="I19" s="36"/>
      <c r="J19" s="36"/>
      <c r="K19" s="36"/>
      <c r="L19" s="36"/>
      <c r="M19" s="36"/>
      <c r="N19" s="36"/>
      <c r="O19" s="36"/>
      <c r="P19" s="13"/>
      <c r="Q19" s="13"/>
      <c r="R19" s="13"/>
      <c r="S19" s="13"/>
      <c r="T19" s="13"/>
      <c r="U19" s="13"/>
      <c r="V19" s="13"/>
      <c r="W19" s="2"/>
      <c r="X19" s="2"/>
      <c r="Y19" s="2"/>
      <c r="Z19" s="2"/>
      <c r="AA19" s="2"/>
      <c r="AB19" s="2"/>
      <c r="AC19" s="2"/>
      <c r="AD19" s="2"/>
      <c r="AE19" s="2"/>
      <c r="AF19" s="44"/>
      <c r="AG19" s="2"/>
      <c r="AH19" s="2"/>
      <c r="AI19" s="2"/>
      <c r="AJ19" s="2"/>
      <c r="AK19" s="2"/>
      <c r="AL19" s="2"/>
      <c r="AM19" s="2"/>
      <c r="AN19" s="2"/>
      <c r="AO19" s="2"/>
      <c r="AP19" s="3"/>
      <c r="AR19"/>
      <c r="AS19"/>
    </row>
    <row r="20" spans="2:45" ht="12" customHeight="1" x14ac:dyDescent="0.3">
      <c r="B20" s="29">
        <v>11</v>
      </c>
      <c r="C20" s="144" t="s">
        <v>163</v>
      </c>
      <c r="D20" s="145"/>
      <c r="E20" s="38">
        <f t="shared" si="0"/>
        <v>1</v>
      </c>
      <c r="F20" s="2"/>
      <c r="G20" s="34" t="s">
        <v>80</v>
      </c>
      <c r="H20" s="36"/>
      <c r="I20" s="36"/>
      <c r="J20" s="36"/>
      <c r="K20" s="36"/>
      <c r="L20" s="36"/>
      <c r="M20" s="36"/>
      <c r="N20" s="36"/>
      <c r="O20" s="36"/>
      <c r="P20" s="13"/>
      <c r="Q20" s="13"/>
      <c r="R20" s="13"/>
      <c r="S20" s="13"/>
      <c r="T20" s="13"/>
      <c r="U20" s="13"/>
      <c r="V20" s="13"/>
      <c r="W20" s="2"/>
      <c r="X20" s="2"/>
      <c r="Y20" s="2"/>
      <c r="Z20" s="2"/>
      <c r="AA20" s="2"/>
      <c r="AB20" s="13"/>
      <c r="AC20" s="13"/>
      <c r="AD20" s="13"/>
      <c r="AE20" s="2"/>
      <c r="AF20" s="44"/>
      <c r="AG20" s="2"/>
      <c r="AH20" s="2"/>
      <c r="AI20" s="2"/>
      <c r="AJ20" s="2"/>
      <c r="AK20" s="2"/>
      <c r="AL20" s="2"/>
      <c r="AM20" s="2"/>
      <c r="AN20" s="2"/>
      <c r="AO20" s="2"/>
      <c r="AP20" s="3"/>
    </row>
    <row r="21" spans="2:45" ht="12" customHeight="1" x14ac:dyDescent="0.3">
      <c r="B21" s="29">
        <v>12</v>
      </c>
      <c r="C21" s="144" t="s">
        <v>164</v>
      </c>
      <c r="D21" s="145"/>
      <c r="E21" s="38">
        <f t="shared" si="0"/>
        <v>1</v>
      </c>
      <c r="F21" s="2"/>
      <c r="G21" s="34" t="s">
        <v>80</v>
      </c>
      <c r="H21" s="36"/>
      <c r="I21" s="36"/>
      <c r="J21" s="36"/>
      <c r="K21" s="36"/>
      <c r="L21" s="36"/>
      <c r="M21" s="36"/>
      <c r="N21" s="36"/>
      <c r="O21" s="36"/>
      <c r="P21" s="13"/>
      <c r="Q21" s="13"/>
      <c r="R21" s="13"/>
      <c r="S21" s="13"/>
      <c r="T21" s="13"/>
      <c r="U21" s="13"/>
      <c r="V21" s="13"/>
      <c r="W21" s="2"/>
      <c r="X21" s="2"/>
      <c r="Y21" s="2"/>
      <c r="Z21" s="2"/>
      <c r="AA21" s="2"/>
      <c r="AB21" s="2"/>
      <c r="AC21" s="2"/>
      <c r="AD21" s="2"/>
      <c r="AE21" s="2"/>
      <c r="AF21" s="44"/>
      <c r="AG21" s="2"/>
      <c r="AH21" s="2"/>
      <c r="AI21" s="2"/>
      <c r="AJ21" s="2"/>
      <c r="AK21" s="2"/>
      <c r="AL21" s="2"/>
      <c r="AM21" s="2"/>
      <c r="AN21" s="2"/>
      <c r="AO21" s="2"/>
      <c r="AP21" s="3"/>
      <c r="AR21"/>
    </row>
    <row r="22" spans="2:45" ht="12" customHeight="1" x14ac:dyDescent="0.3">
      <c r="B22" s="29">
        <v>13</v>
      </c>
      <c r="C22" s="144" t="s">
        <v>51</v>
      </c>
      <c r="D22" s="145"/>
      <c r="E22" s="38">
        <f t="shared" si="0"/>
        <v>1</v>
      </c>
      <c r="F22" s="2"/>
      <c r="G22" s="36"/>
      <c r="H22" s="34" t="s">
        <v>80</v>
      </c>
      <c r="I22" s="36"/>
      <c r="J22" s="36"/>
      <c r="K22" s="36"/>
      <c r="L22" s="36"/>
      <c r="M22" s="36"/>
      <c r="N22" s="36"/>
      <c r="O22" s="36"/>
      <c r="P22" s="13"/>
      <c r="Q22" s="13"/>
      <c r="R22" s="13"/>
      <c r="S22" s="13"/>
      <c r="T22" s="13"/>
      <c r="U22" s="13"/>
      <c r="V22" s="13"/>
      <c r="W22" s="2"/>
      <c r="X22" s="2"/>
      <c r="Y22" s="2"/>
      <c r="Z22" s="2"/>
      <c r="AA22" s="2"/>
      <c r="AB22" s="2"/>
      <c r="AC22" s="2"/>
      <c r="AD22" s="2"/>
      <c r="AE22" s="2"/>
      <c r="AF22" s="44"/>
      <c r="AG22" s="2"/>
      <c r="AH22" s="2"/>
      <c r="AI22" s="2"/>
      <c r="AJ22" s="2"/>
      <c r="AK22" s="2"/>
      <c r="AL22" s="2"/>
      <c r="AM22" s="2"/>
      <c r="AN22" s="2"/>
      <c r="AO22" s="2"/>
      <c r="AP22" s="3"/>
      <c r="AR22"/>
    </row>
    <row r="23" spans="2:45" ht="12" customHeight="1" x14ac:dyDescent="0.3">
      <c r="B23" s="29">
        <v>14</v>
      </c>
      <c r="C23" s="144" t="s">
        <v>39</v>
      </c>
      <c r="D23" s="145"/>
      <c r="E23" s="38">
        <f t="shared" si="0"/>
        <v>5</v>
      </c>
      <c r="F23" s="2"/>
      <c r="G23" s="36"/>
      <c r="H23" s="34" t="s">
        <v>80</v>
      </c>
      <c r="I23" s="36"/>
      <c r="J23" s="34" t="s">
        <v>80</v>
      </c>
      <c r="K23" s="36"/>
      <c r="L23" s="36"/>
      <c r="M23" s="34" t="s">
        <v>80</v>
      </c>
      <c r="N23" s="36"/>
      <c r="O23" s="36"/>
      <c r="P23" s="13"/>
      <c r="Q23" s="13"/>
      <c r="R23" s="13"/>
      <c r="S23" s="34" t="s">
        <v>80</v>
      </c>
      <c r="T23" s="13"/>
      <c r="U23" s="34" t="s">
        <v>80</v>
      </c>
      <c r="V23" s="13"/>
      <c r="W23" s="2"/>
      <c r="X23" s="2"/>
      <c r="Y23" s="2"/>
      <c r="Z23" s="2"/>
      <c r="AA23" s="2"/>
      <c r="AB23" s="2"/>
      <c r="AC23" s="2"/>
      <c r="AD23" s="2"/>
      <c r="AE23" s="2"/>
      <c r="AF23" s="44"/>
      <c r="AG23" s="2"/>
      <c r="AH23" s="2"/>
      <c r="AI23" s="2"/>
      <c r="AJ23" s="2"/>
      <c r="AK23" s="2"/>
      <c r="AL23" s="2"/>
      <c r="AM23" s="2"/>
      <c r="AN23" s="2"/>
      <c r="AO23" s="2"/>
      <c r="AP23" s="3"/>
      <c r="AR23"/>
    </row>
    <row r="24" spans="2:45" ht="12" customHeight="1" x14ac:dyDescent="0.3">
      <c r="B24" s="29">
        <v>15</v>
      </c>
      <c r="C24" s="144" t="s">
        <v>52</v>
      </c>
      <c r="D24" s="145"/>
      <c r="E24" s="38">
        <f t="shared" si="0"/>
        <v>5</v>
      </c>
      <c r="F24" s="2"/>
      <c r="G24" s="36"/>
      <c r="H24" s="34" t="s">
        <v>80</v>
      </c>
      <c r="I24" s="34" t="s">
        <v>80</v>
      </c>
      <c r="J24" s="36"/>
      <c r="K24" s="36"/>
      <c r="L24" s="34" t="s">
        <v>80</v>
      </c>
      <c r="M24" s="36"/>
      <c r="N24" s="36"/>
      <c r="O24" s="36"/>
      <c r="P24" s="13"/>
      <c r="Q24" s="13"/>
      <c r="R24" s="13"/>
      <c r="S24" s="13"/>
      <c r="T24" s="34" t="s">
        <v>80</v>
      </c>
      <c r="U24" s="34" t="s">
        <v>80</v>
      </c>
      <c r="V24" s="13"/>
      <c r="W24" s="2"/>
      <c r="X24" s="2"/>
      <c r="Y24" s="2"/>
      <c r="Z24" s="2"/>
      <c r="AA24" s="2"/>
      <c r="AB24" s="2"/>
      <c r="AC24" s="2"/>
      <c r="AD24" s="2"/>
      <c r="AE24" s="2"/>
      <c r="AF24" s="44"/>
      <c r="AG24" s="2"/>
      <c r="AH24" s="2"/>
      <c r="AI24" s="2"/>
      <c r="AJ24" s="2"/>
      <c r="AK24" s="2"/>
      <c r="AL24" s="2"/>
      <c r="AM24" s="2"/>
      <c r="AN24" s="2"/>
      <c r="AO24" s="2"/>
      <c r="AP24" s="3"/>
      <c r="AR24"/>
    </row>
    <row r="25" spans="2:45" ht="12" customHeight="1" x14ac:dyDescent="0.3">
      <c r="B25" s="29">
        <v>16</v>
      </c>
      <c r="C25" s="144" t="s">
        <v>53</v>
      </c>
      <c r="D25" s="145"/>
      <c r="E25" s="38">
        <f t="shared" si="0"/>
        <v>1</v>
      </c>
      <c r="F25" s="2"/>
      <c r="G25" s="36"/>
      <c r="H25" s="34" t="s">
        <v>80</v>
      </c>
      <c r="I25" s="36"/>
      <c r="J25" s="36"/>
      <c r="K25" s="36"/>
      <c r="L25" s="36"/>
      <c r="M25" s="36"/>
      <c r="N25" s="36"/>
      <c r="O25" s="36"/>
      <c r="P25" s="13"/>
      <c r="Q25" s="13"/>
      <c r="R25" s="13"/>
      <c r="S25" s="13"/>
      <c r="T25" s="13"/>
      <c r="U25" s="13"/>
      <c r="V25" s="13"/>
      <c r="W25" s="2"/>
      <c r="X25" s="2"/>
      <c r="Y25" s="2"/>
      <c r="Z25" s="2"/>
      <c r="AA25" s="2"/>
      <c r="AB25" s="2"/>
      <c r="AC25" s="2"/>
      <c r="AD25" s="2"/>
      <c r="AE25" s="2"/>
      <c r="AF25" s="44"/>
      <c r="AG25" s="2"/>
      <c r="AH25" s="2"/>
      <c r="AI25" s="2"/>
      <c r="AJ25" s="2"/>
      <c r="AK25" s="2"/>
      <c r="AL25" s="2"/>
      <c r="AM25" s="2"/>
      <c r="AN25" s="2"/>
      <c r="AO25" s="2"/>
      <c r="AP25" s="3"/>
      <c r="AR25"/>
    </row>
    <row r="26" spans="2:45" ht="12" customHeight="1" x14ac:dyDescent="0.3">
      <c r="B26" s="29">
        <v>17</v>
      </c>
      <c r="C26" s="144" t="s">
        <v>54</v>
      </c>
      <c r="D26" s="145"/>
      <c r="E26" s="38">
        <f t="shared" si="0"/>
        <v>2</v>
      </c>
      <c r="F26" s="2"/>
      <c r="G26" s="36"/>
      <c r="H26" s="34" t="s">
        <v>80</v>
      </c>
      <c r="I26" s="34" t="s">
        <v>80</v>
      </c>
      <c r="J26" s="36"/>
      <c r="K26" s="36"/>
      <c r="L26" s="36"/>
      <c r="M26" s="36"/>
      <c r="N26" s="36"/>
      <c r="O26" s="36"/>
      <c r="P26" s="13"/>
      <c r="Q26" s="13"/>
      <c r="R26" s="13"/>
      <c r="S26" s="13"/>
      <c r="T26" s="13"/>
      <c r="U26" s="13"/>
      <c r="V26" s="13"/>
      <c r="W26" s="2"/>
      <c r="X26" s="2"/>
      <c r="Y26" s="2"/>
      <c r="Z26" s="2"/>
      <c r="AA26" s="2"/>
      <c r="AB26" s="2"/>
      <c r="AC26" s="2"/>
      <c r="AD26" s="2"/>
      <c r="AE26" s="2"/>
      <c r="AF26" s="44"/>
      <c r="AG26" s="2"/>
      <c r="AH26" s="2"/>
      <c r="AI26" s="2"/>
      <c r="AJ26" s="2"/>
      <c r="AK26" s="2"/>
      <c r="AL26" s="2"/>
      <c r="AM26" s="2"/>
      <c r="AN26" s="2"/>
      <c r="AO26" s="2"/>
      <c r="AP26" s="3"/>
      <c r="AR26"/>
    </row>
    <row r="27" spans="2:45" ht="12" customHeight="1" x14ac:dyDescent="0.3">
      <c r="B27" s="29">
        <v>18</v>
      </c>
      <c r="C27" s="144" t="s">
        <v>38</v>
      </c>
      <c r="D27" s="145"/>
      <c r="E27" s="38">
        <f t="shared" si="0"/>
        <v>6</v>
      </c>
      <c r="F27" s="2"/>
      <c r="G27" s="36"/>
      <c r="H27" s="36"/>
      <c r="I27" s="34" t="s">
        <v>80</v>
      </c>
      <c r="J27" s="36"/>
      <c r="K27" s="36"/>
      <c r="L27" s="36"/>
      <c r="M27" s="34" t="s">
        <v>80</v>
      </c>
      <c r="N27" s="36"/>
      <c r="O27" s="34" t="s">
        <v>80</v>
      </c>
      <c r="P27" s="34" t="s">
        <v>80</v>
      </c>
      <c r="Q27" s="34" t="s">
        <v>80</v>
      </c>
      <c r="R27" s="13"/>
      <c r="S27" s="13"/>
      <c r="T27" s="13"/>
      <c r="U27" s="13"/>
      <c r="V27" s="13"/>
      <c r="W27" s="34" t="s">
        <v>80</v>
      </c>
      <c r="X27" s="2"/>
      <c r="Y27" s="2"/>
      <c r="Z27" s="2"/>
      <c r="AA27" s="2"/>
      <c r="AB27" s="2"/>
      <c r="AC27" s="2"/>
      <c r="AD27" s="2"/>
      <c r="AE27" s="2"/>
      <c r="AF27" s="44"/>
      <c r="AG27" s="2"/>
      <c r="AH27" s="2"/>
      <c r="AI27" s="2"/>
      <c r="AJ27" s="2"/>
      <c r="AK27" s="2"/>
      <c r="AL27" s="2"/>
      <c r="AM27" s="2"/>
      <c r="AN27" s="2"/>
      <c r="AO27" s="2"/>
      <c r="AP27" s="3"/>
      <c r="AR27"/>
    </row>
    <row r="28" spans="2:45" ht="12" customHeight="1" x14ac:dyDescent="0.3">
      <c r="B28" s="29">
        <v>19</v>
      </c>
      <c r="C28" s="144" t="s">
        <v>55</v>
      </c>
      <c r="D28" s="145"/>
      <c r="E28" s="38">
        <f t="shared" si="0"/>
        <v>1</v>
      </c>
      <c r="F28" s="2"/>
      <c r="G28" s="36"/>
      <c r="H28" s="36"/>
      <c r="I28" s="34" t="s">
        <v>80</v>
      </c>
      <c r="J28" s="36"/>
      <c r="K28" s="36"/>
      <c r="L28" s="36"/>
      <c r="M28" s="36"/>
      <c r="N28" s="36"/>
      <c r="O28" s="36"/>
      <c r="P28" s="13"/>
      <c r="Q28" s="13"/>
      <c r="R28" s="13"/>
      <c r="S28" s="13"/>
      <c r="T28" s="13"/>
      <c r="U28" s="13"/>
      <c r="V28" s="13"/>
      <c r="W28" s="2"/>
      <c r="X28" s="2"/>
      <c r="Y28" s="2"/>
      <c r="Z28" s="2"/>
      <c r="AA28" s="2"/>
      <c r="AB28" s="2"/>
      <c r="AC28" s="2"/>
      <c r="AD28" s="2"/>
      <c r="AE28" s="2"/>
      <c r="AF28" s="44"/>
      <c r="AG28" s="2"/>
      <c r="AH28" s="2"/>
      <c r="AI28" s="2"/>
      <c r="AJ28" s="2"/>
      <c r="AK28" s="2"/>
      <c r="AL28" s="2"/>
      <c r="AM28" s="2"/>
      <c r="AN28" s="2"/>
      <c r="AO28" s="2"/>
      <c r="AP28" s="3"/>
    </row>
    <row r="29" spans="2:45" ht="12" customHeight="1" x14ac:dyDescent="0.3">
      <c r="B29" s="29">
        <v>20</v>
      </c>
      <c r="C29" s="144" t="s">
        <v>56</v>
      </c>
      <c r="D29" s="145"/>
      <c r="E29" s="38">
        <f t="shared" si="0"/>
        <v>1</v>
      </c>
      <c r="F29" s="2"/>
      <c r="G29" s="36"/>
      <c r="H29" s="36"/>
      <c r="I29" s="34" t="s">
        <v>80</v>
      </c>
      <c r="J29" s="36"/>
      <c r="K29" s="36"/>
      <c r="L29" s="36"/>
      <c r="M29" s="36"/>
      <c r="N29" s="36"/>
      <c r="O29" s="36"/>
      <c r="P29" s="13"/>
      <c r="Q29" s="13"/>
      <c r="R29" s="13"/>
      <c r="S29" s="13"/>
      <c r="T29" s="13"/>
      <c r="U29" s="13"/>
      <c r="V29" s="13"/>
      <c r="W29" s="2"/>
      <c r="X29" s="2"/>
      <c r="Y29" s="2"/>
      <c r="Z29" s="2"/>
      <c r="AA29" s="2"/>
      <c r="AB29" s="2"/>
      <c r="AC29" s="2"/>
      <c r="AD29" s="2"/>
      <c r="AE29" s="2"/>
      <c r="AF29" s="44"/>
      <c r="AG29" s="2"/>
      <c r="AH29" s="2"/>
      <c r="AI29" s="2"/>
      <c r="AJ29" s="2"/>
      <c r="AK29" s="2"/>
      <c r="AL29" s="2"/>
      <c r="AM29" s="2"/>
      <c r="AN29" s="2"/>
      <c r="AO29" s="2"/>
      <c r="AP29" s="3"/>
    </row>
    <row r="30" spans="2:45" ht="12" customHeight="1" x14ac:dyDescent="0.3">
      <c r="B30" s="29">
        <v>21</v>
      </c>
      <c r="C30" s="144" t="s">
        <v>34</v>
      </c>
      <c r="D30" s="145"/>
      <c r="E30" s="38">
        <f t="shared" si="0"/>
        <v>4</v>
      </c>
      <c r="F30" s="2"/>
      <c r="G30" s="36"/>
      <c r="H30" s="36"/>
      <c r="I30" s="36"/>
      <c r="J30" s="34" t="s">
        <v>80</v>
      </c>
      <c r="K30" s="34" t="s">
        <v>80</v>
      </c>
      <c r="L30" s="34" t="s">
        <v>80</v>
      </c>
      <c r="M30" s="36"/>
      <c r="N30" s="34" t="s">
        <v>80</v>
      </c>
      <c r="O30" s="36"/>
      <c r="P30" s="13"/>
      <c r="Q30" s="13"/>
      <c r="R30" s="13"/>
      <c r="S30" s="13"/>
      <c r="T30" s="13"/>
      <c r="U30" s="13"/>
      <c r="V30" s="13"/>
      <c r="W30" s="2"/>
      <c r="X30" s="2"/>
      <c r="Y30" s="2"/>
      <c r="Z30" s="2"/>
      <c r="AA30" s="2"/>
      <c r="AB30" s="2"/>
      <c r="AC30" s="2"/>
      <c r="AD30" s="2"/>
      <c r="AE30" s="2"/>
      <c r="AF30" s="44"/>
      <c r="AG30" s="2"/>
      <c r="AH30" s="2"/>
      <c r="AI30" s="2"/>
      <c r="AJ30" s="2"/>
      <c r="AK30" s="2"/>
      <c r="AL30" s="2"/>
      <c r="AM30" s="2"/>
      <c r="AN30" s="2"/>
      <c r="AO30" s="2"/>
      <c r="AP30" s="3"/>
    </row>
    <row r="31" spans="2:45" ht="12" customHeight="1" x14ac:dyDescent="0.3">
      <c r="B31" s="29">
        <v>22</v>
      </c>
      <c r="C31" s="144" t="s">
        <v>58</v>
      </c>
      <c r="D31" s="145"/>
      <c r="E31" s="38">
        <f t="shared" si="0"/>
        <v>2</v>
      </c>
      <c r="F31" s="2"/>
      <c r="G31" s="36"/>
      <c r="H31" s="36"/>
      <c r="I31" s="36"/>
      <c r="J31" s="34" t="s">
        <v>80</v>
      </c>
      <c r="K31" s="34" t="s">
        <v>80</v>
      </c>
      <c r="L31" s="36"/>
      <c r="M31" s="36"/>
      <c r="N31" s="36"/>
      <c r="O31" s="36"/>
      <c r="P31" s="13"/>
      <c r="Q31" s="13"/>
      <c r="R31" s="13"/>
      <c r="S31" s="13"/>
      <c r="T31" s="13"/>
      <c r="U31" s="13"/>
      <c r="V31" s="13"/>
      <c r="W31" s="2"/>
      <c r="X31" s="2"/>
      <c r="Y31" s="2"/>
      <c r="Z31" s="2"/>
      <c r="AA31" s="2"/>
      <c r="AB31" s="2"/>
      <c r="AC31" s="2"/>
      <c r="AD31" s="2"/>
      <c r="AE31" s="2"/>
      <c r="AF31" s="44"/>
      <c r="AG31" s="2"/>
      <c r="AH31" s="2"/>
      <c r="AI31" s="2"/>
      <c r="AJ31" s="2"/>
      <c r="AK31" s="2"/>
      <c r="AL31" s="2"/>
      <c r="AM31" s="2"/>
      <c r="AN31" s="2"/>
      <c r="AO31" s="2"/>
      <c r="AP31" s="3"/>
    </row>
    <row r="32" spans="2:45" ht="12" customHeight="1" x14ac:dyDescent="0.3">
      <c r="B32" s="29">
        <v>23</v>
      </c>
      <c r="C32" s="144" t="s">
        <v>59</v>
      </c>
      <c r="D32" s="145"/>
      <c r="E32" s="38">
        <f t="shared" si="0"/>
        <v>1</v>
      </c>
      <c r="F32" s="2"/>
      <c r="G32" s="36"/>
      <c r="H32" s="36"/>
      <c r="I32" s="36"/>
      <c r="J32" s="34" t="s">
        <v>80</v>
      </c>
      <c r="K32" s="36"/>
      <c r="L32" s="36"/>
      <c r="M32" s="36"/>
      <c r="N32" s="36"/>
      <c r="O32" s="36"/>
      <c r="P32" s="13"/>
      <c r="Q32" s="13"/>
      <c r="R32" s="13"/>
      <c r="S32" s="13"/>
      <c r="T32" s="13"/>
      <c r="U32" s="13"/>
      <c r="V32" s="13"/>
      <c r="W32" s="2"/>
      <c r="X32" s="2"/>
      <c r="Y32" s="2"/>
      <c r="Z32" s="2"/>
      <c r="AA32" s="2"/>
      <c r="AB32" s="2"/>
      <c r="AC32" s="2"/>
      <c r="AD32" s="2"/>
      <c r="AE32" s="2"/>
      <c r="AF32" s="44"/>
      <c r="AG32" s="2"/>
      <c r="AH32" s="2"/>
      <c r="AI32" s="2"/>
      <c r="AJ32" s="2"/>
      <c r="AK32" s="2"/>
      <c r="AL32" s="2"/>
      <c r="AM32" s="2"/>
      <c r="AN32" s="2"/>
      <c r="AO32" s="2"/>
      <c r="AP32" s="3"/>
    </row>
    <row r="33" spans="2:44" ht="12" customHeight="1" x14ac:dyDescent="0.3">
      <c r="B33" s="29">
        <v>24</v>
      </c>
      <c r="C33" s="144" t="s">
        <v>60</v>
      </c>
      <c r="D33" s="145"/>
      <c r="E33" s="38">
        <f t="shared" si="0"/>
        <v>1</v>
      </c>
      <c r="F33" s="2"/>
      <c r="G33" s="36"/>
      <c r="H33" s="36"/>
      <c r="I33" s="36"/>
      <c r="J33" s="34" t="s">
        <v>80</v>
      </c>
      <c r="K33" s="36"/>
      <c r="L33" s="36"/>
      <c r="M33" s="36"/>
      <c r="N33" s="36"/>
      <c r="O33" s="36"/>
      <c r="P33" s="13"/>
      <c r="Q33" s="13"/>
      <c r="R33" s="13"/>
      <c r="S33" s="13"/>
      <c r="T33" s="13"/>
      <c r="U33" s="13"/>
      <c r="V33" s="13"/>
      <c r="W33" s="2"/>
      <c r="X33" s="2"/>
      <c r="Y33" s="2"/>
      <c r="Z33" s="2"/>
      <c r="AA33" s="2"/>
      <c r="AB33" s="2"/>
      <c r="AC33" s="2"/>
      <c r="AD33" s="2"/>
      <c r="AE33" s="2"/>
      <c r="AF33" s="44"/>
      <c r="AG33" s="2"/>
      <c r="AH33" s="2"/>
      <c r="AI33" s="2"/>
      <c r="AJ33" s="2"/>
      <c r="AK33" s="2"/>
      <c r="AL33" s="2"/>
      <c r="AM33" s="2"/>
      <c r="AN33" s="2"/>
      <c r="AO33" s="2"/>
      <c r="AP33" s="3"/>
    </row>
    <row r="34" spans="2:44" ht="12" customHeight="1" x14ac:dyDescent="0.3">
      <c r="B34" s="29">
        <v>25</v>
      </c>
      <c r="C34" s="144" t="s">
        <v>63</v>
      </c>
      <c r="D34" s="145"/>
      <c r="E34" s="38">
        <f t="shared" si="0"/>
        <v>2</v>
      </c>
      <c r="F34" s="2"/>
      <c r="G34" s="36"/>
      <c r="H34" s="36"/>
      <c r="I34" s="36"/>
      <c r="J34" s="36"/>
      <c r="K34" s="34" t="s">
        <v>80</v>
      </c>
      <c r="L34" s="36"/>
      <c r="M34" s="36"/>
      <c r="N34" s="36"/>
      <c r="O34" s="36"/>
      <c r="P34" s="13"/>
      <c r="Q34" s="13"/>
      <c r="R34" s="13"/>
      <c r="S34" s="13"/>
      <c r="T34" s="13"/>
      <c r="U34" s="13"/>
      <c r="V34" s="13"/>
      <c r="W34" s="2"/>
      <c r="X34" s="34" t="s">
        <v>80</v>
      </c>
      <c r="Y34" s="2"/>
      <c r="Z34" s="2"/>
      <c r="AA34" s="2"/>
      <c r="AB34" s="2"/>
      <c r="AC34" s="2"/>
      <c r="AD34" s="2"/>
      <c r="AE34" s="2"/>
      <c r="AF34" s="44"/>
      <c r="AG34" s="2"/>
      <c r="AH34" s="2"/>
      <c r="AI34" s="2"/>
      <c r="AJ34" s="2"/>
      <c r="AK34" s="2"/>
      <c r="AL34" s="2"/>
      <c r="AM34" s="2"/>
      <c r="AN34" s="2"/>
      <c r="AO34" s="2"/>
      <c r="AP34" s="3"/>
    </row>
    <row r="35" spans="2:44" ht="12" customHeight="1" x14ac:dyDescent="0.3">
      <c r="B35" s="29">
        <v>26</v>
      </c>
      <c r="C35" s="144" t="s">
        <v>168</v>
      </c>
      <c r="D35" s="145"/>
      <c r="E35" s="38">
        <f t="shared" si="0"/>
        <v>4</v>
      </c>
      <c r="F35" s="2"/>
      <c r="G35" s="36"/>
      <c r="H35" s="36"/>
      <c r="I35" s="36"/>
      <c r="J35" s="36"/>
      <c r="K35" s="34" t="s">
        <v>80</v>
      </c>
      <c r="L35" s="36"/>
      <c r="M35" s="36"/>
      <c r="N35" s="36"/>
      <c r="O35" s="34" t="s">
        <v>80</v>
      </c>
      <c r="P35" s="34" t="s">
        <v>80</v>
      </c>
      <c r="Q35" s="13"/>
      <c r="R35" s="13"/>
      <c r="S35" s="13"/>
      <c r="T35" s="13"/>
      <c r="U35" s="34" t="s">
        <v>80</v>
      </c>
      <c r="V35" s="13"/>
      <c r="W35" s="2"/>
      <c r="X35" s="2"/>
      <c r="Y35" s="2"/>
      <c r="Z35" s="2"/>
      <c r="AA35" s="2"/>
      <c r="AB35" s="2"/>
      <c r="AC35" s="2"/>
      <c r="AD35" s="2"/>
      <c r="AE35" s="2"/>
      <c r="AF35" s="44"/>
      <c r="AG35" s="2"/>
      <c r="AH35" s="2"/>
      <c r="AI35" s="2"/>
      <c r="AJ35" s="2"/>
      <c r="AK35" s="2"/>
      <c r="AL35" s="2"/>
      <c r="AM35" s="2"/>
      <c r="AN35" s="2"/>
      <c r="AO35" s="2"/>
      <c r="AP35" s="3"/>
    </row>
    <row r="36" spans="2:44" ht="12" customHeight="1" x14ac:dyDescent="0.3">
      <c r="B36" s="29">
        <v>27</v>
      </c>
      <c r="C36" s="144" t="s">
        <v>64</v>
      </c>
      <c r="D36" s="145"/>
      <c r="E36" s="38">
        <f t="shared" si="0"/>
        <v>6</v>
      </c>
      <c r="F36" s="2"/>
      <c r="G36" s="36"/>
      <c r="H36" s="36"/>
      <c r="I36" s="36"/>
      <c r="J36" s="36"/>
      <c r="K36" s="34" t="s">
        <v>80</v>
      </c>
      <c r="L36" s="34" t="s">
        <v>80</v>
      </c>
      <c r="M36" s="36"/>
      <c r="N36" s="36"/>
      <c r="O36" s="34" t="s">
        <v>80</v>
      </c>
      <c r="P36" s="13"/>
      <c r="Q36" s="34" t="s">
        <v>80</v>
      </c>
      <c r="R36" s="13"/>
      <c r="S36" s="34" t="s">
        <v>80</v>
      </c>
      <c r="T36" s="34" t="s">
        <v>80</v>
      </c>
      <c r="U36" s="13"/>
      <c r="V36" s="13"/>
      <c r="W36" s="2"/>
      <c r="X36" s="2"/>
      <c r="Y36" s="2"/>
      <c r="Z36" s="2"/>
      <c r="AA36" s="2"/>
      <c r="AB36" s="2"/>
      <c r="AC36" s="2"/>
      <c r="AD36" s="2"/>
      <c r="AE36" s="2"/>
      <c r="AF36" s="44"/>
      <c r="AG36" s="2"/>
      <c r="AH36" s="2"/>
      <c r="AI36" s="2"/>
      <c r="AJ36" s="2"/>
      <c r="AK36" s="2"/>
      <c r="AL36" s="2"/>
      <c r="AM36" s="2"/>
      <c r="AN36" s="2"/>
      <c r="AO36" s="2"/>
      <c r="AP36" s="3"/>
    </row>
    <row r="37" spans="2:44" ht="12" customHeight="1" x14ac:dyDescent="0.3">
      <c r="B37" s="29">
        <v>28</v>
      </c>
      <c r="C37" s="144" t="s">
        <v>33</v>
      </c>
      <c r="D37" s="145"/>
      <c r="E37" s="38">
        <f t="shared" si="0"/>
        <v>5</v>
      </c>
      <c r="F37" s="2"/>
      <c r="G37" s="36"/>
      <c r="H37" s="36"/>
      <c r="I37" s="36"/>
      <c r="J37" s="36"/>
      <c r="K37" s="36"/>
      <c r="L37" s="34" t="s">
        <v>80</v>
      </c>
      <c r="M37" s="34" t="s">
        <v>80</v>
      </c>
      <c r="N37" s="34" t="s">
        <v>80</v>
      </c>
      <c r="O37" s="36"/>
      <c r="P37" s="34" t="s">
        <v>80</v>
      </c>
      <c r="Q37" s="34" t="s">
        <v>80</v>
      </c>
      <c r="R37" s="13"/>
      <c r="S37" s="13"/>
      <c r="T37" s="13"/>
      <c r="U37" s="13"/>
      <c r="V37" s="13"/>
      <c r="W37" s="2"/>
      <c r="X37" s="2"/>
      <c r="Y37" s="2"/>
      <c r="Z37" s="2"/>
      <c r="AA37" s="2"/>
      <c r="AB37" s="2"/>
      <c r="AC37" s="2"/>
      <c r="AD37" s="2"/>
      <c r="AE37" s="2"/>
      <c r="AF37" s="44"/>
      <c r="AG37" s="2"/>
      <c r="AH37" s="2"/>
      <c r="AI37" s="2"/>
      <c r="AJ37" s="2"/>
      <c r="AK37" s="2"/>
      <c r="AL37" s="2"/>
      <c r="AM37" s="2"/>
      <c r="AN37" s="2"/>
      <c r="AO37" s="2"/>
      <c r="AP37" s="3"/>
    </row>
    <row r="38" spans="2:44" ht="12" customHeight="1" x14ac:dyDescent="0.3">
      <c r="B38" s="29">
        <v>29</v>
      </c>
      <c r="C38" s="144" t="s">
        <v>40</v>
      </c>
      <c r="D38" s="145"/>
      <c r="E38" s="38">
        <f t="shared" si="0"/>
        <v>1</v>
      </c>
      <c r="F38" s="2"/>
      <c r="G38" s="36"/>
      <c r="H38" s="36"/>
      <c r="I38" s="36"/>
      <c r="J38" s="36"/>
      <c r="K38" s="36"/>
      <c r="L38" s="36"/>
      <c r="M38" s="34" t="s">
        <v>80</v>
      </c>
      <c r="N38" s="36"/>
      <c r="O38" s="36"/>
      <c r="P38" s="13"/>
      <c r="Q38" s="13"/>
      <c r="R38" s="13"/>
      <c r="S38" s="13"/>
      <c r="T38" s="13"/>
      <c r="U38" s="13"/>
      <c r="V38" s="13"/>
      <c r="W38" s="2"/>
      <c r="X38" s="2"/>
      <c r="Y38" s="2"/>
      <c r="Z38" s="2"/>
      <c r="AA38" s="2"/>
      <c r="AB38" s="2"/>
      <c r="AC38" s="2"/>
      <c r="AD38" s="2"/>
      <c r="AE38" s="2"/>
      <c r="AF38" s="44"/>
      <c r="AG38" s="2"/>
      <c r="AH38" s="2"/>
      <c r="AI38" s="2"/>
      <c r="AJ38" s="2"/>
      <c r="AK38" s="2"/>
      <c r="AL38" s="2"/>
      <c r="AM38" s="2"/>
      <c r="AN38" s="2"/>
      <c r="AO38" s="2"/>
      <c r="AP38" s="3"/>
      <c r="AR38"/>
    </row>
    <row r="39" spans="2:44" ht="12" customHeight="1" x14ac:dyDescent="0.3">
      <c r="B39" s="29">
        <v>30</v>
      </c>
      <c r="C39" s="144" t="s">
        <v>12</v>
      </c>
      <c r="D39" s="145"/>
      <c r="E39" s="38">
        <f t="shared" si="0"/>
        <v>3</v>
      </c>
      <c r="F39" s="2"/>
      <c r="G39" s="36"/>
      <c r="H39" s="36"/>
      <c r="I39" s="36"/>
      <c r="J39" s="36"/>
      <c r="K39" s="36"/>
      <c r="L39" s="36"/>
      <c r="M39" s="34" t="s">
        <v>80</v>
      </c>
      <c r="N39" s="34" t="s">
        <v>80</v>
      </c>
      <c r="O39" s="36"/>
      <c r="P39" s="13"/>
      <c r="Q39" s="13"/>
      <c r="R39" s="13"/>
      <c r="S39" s="13"/>
      <c r="T39" s="13"/>
      <c r="U39" s="13"/>
      <c r="V39" s="13"/>
      <c r="W39" s="2"/>
      <c r="X39" s="2"/>
      <c r="Y39" s="2"/>
      <c r="Z39" s="34" t="s">
        <v>80</v>
      </c>
      <c r="AA39" s="2"/>
      <c r="AB39" s="2"/>
      <c r="AC39" s="2"/>
      <c r="AD39" s="2"/>
      <c r="AE39" s="2"/>
      <c r="AF39" s="44"/>
      <c r="AG39" s="2"/>
      <c r="AH39" s="2"/>
      <c r="AI39" s="2"/>
      <c r="AJ39" s="2"/>
      <c r="AK39" s="2"/>
      <c r="AL39" s="2"/>
      <c r="AM39" s="2"/>
      <c r="AN39" s="2"/>
      <c r="AO39" s="2"/>
      <c r="AP39" s="3"/>
    </row>
    <row r="40" spans="2:44" ht="12" customHeight="1" x14ac:dyDescent="0.3">
      <c r="B40" s="29">
        <v>31</v>
      </c>
      <c r="C40" s="144" t="s">
        <v>41</v>
      </c>
      <c r="D40" s="145"/>
      <c r="E40" s="38">
        <f t="shared" si="0"/>
        <v>1</v>
      </c>
      <c r="F40" s="2"/>
      <c r="G40" s="36"/>
      <c r="H40" s="36"/>
      <c r="I40" s="36"/>
      <c r="J40" s="36"/>
      <c r="K40" s="36"/>
      <c r="L40" s="36"/>
      <c r="M40" s="34" t="s">
        <v>80</v>
      </c>
      <c r="N40" s="36"/>
      <c r="O40" s="36"/>
      <c r="P40" s="13"/>
      <c r="Q40" s="13"/>
      <c r="R40" s="13"/>
      <c r="S40" s="13"/>
      <c r="T40" s="13"/>
      <c r="U40" s="13"/>
      <c r="V40" s="13"/>
      <c r="W40" s="2"/>
      <c r="X40" s="2"/>
      <c r="Y40" s="2"/>
      <c r="Z40" s="2"/>
      <c r="AA40" s="2"/>
      <c r="AB40" s="2"/>
      <c r="AC40" s="2"/>
      <c r="AD40" s="2"/>
      <c r="AE40" s="2"/>
      <c r="AF40" s="44"/>
      <c r="AG40" s="2"/>
      <c r="AH40" s="2"/>
      <c r="AI40" s="2"/>
      <c r="AJ40" s="2"/>
      <c r="AK40" s="2"/>
      <c r="AL40" s="2"/>
      <c r="AM40" s="2"/>
      <c r="AN40" s="2"/>
      <c r="AO40" s="2"/>
      <c r="AP40" s="3"/>
    </row>
    <row r="41" spans="2:44" ht="12" customHeight="1" x14ac:dyDescent="0.3">
      <c r="B41" s="29">
        <v>32</v>
      </c>
      <c r="C41" s="144" t="s">
        <v>36</v>
      </c>
      <c r="D41" s="145"/>
      <c r="E41" s="38">
        <f t="shared" si="0"/>
        <v>1</v>
      </c>
      <c r="F41" s="2"/>
      <c r="G41" s="36"/>
      <c r="H41" s="36"/>
      <c r="I41" s="36"/>
      <c r="J41" s="36"/>
      <c r="K41" s="36"/>
      <c r="L41" s="36"/>
      <c r="M41" s="36"/>
      <c r="N41" s="34" t="s">
        <v>80</v>
      </c>
      <c r="O41" s="36"/>
      <c r="P41" s="13"/>
      <c r="Q41" s="13"/>
      <c r="R41" s="13"/>
      <c r="S41" s="13"/>
      <c r="T41" s="13"/>
      <c r="U41" s="13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44"/>
      <c r="AG41" s="2"/>
      <c r="AH41" s="2"/>
      <c r="AI41" s="2"/>
      <c r="AJ41" s="2"/>
      <c r="AK41" s="2"/>
      <c r="AL41" s="2"/>
      <c r="AM41" s="2"/>
      <c r="AN41" s="2"/>
      <c r="AO41" s="2"/>
      <c r="AP41" s="3"/>
    </row>
    <row r="42" spans="2:44" ht="12" customHeight="1" x14ac:dyDescent="0.3">
      <c r="B42" s="29">
        <v>33</v>
      </c>
      <c r="C42" s="144" t="s">
        <v>23</v>
      </c>
      <c r="D42" s="145"/>
      <c r="E42" s="38">
        <f t="shared" si="0"/>
        <v>4</v>
      </c>
      <c r="F42" s="2"/>
      <c r="G42" s="36"/>
      <c r="H42" s="36"/>
      <c r="I42" s="36"/>
      <c r="J42" s="36"/>
      <c r="K42" s="36"/>
      <c r="L42" s="36"/>
      <c r="M42" s="36"/>
      <c r="N42" s="34" t="s">
        <v>80</v>
      </c>
      <c r="O42" s="36"/>
      <c r="P42" s="13"/>
      <c r="Q42" s="13"/>
      <c r="R42" s="13"/>
      <c r="S42" s="13"/>
      <c r="T42" s="13"/>
      <c r="U42" s="13"/>
      <c r="V42" s="13"/>
      <c r="W42" s="2"/>
      <c r="X42" s="2"/>
      <c r="Y42" s="2"/>
      <c r="Z42" s="2"/>
      <c r="AA42" s="34" t="s">
        <v>80</v>
      </c>
      <c r="AB42" s="2"/>
      <c r="AC42" s="2"/>
      <c r="AD42" s="34" t="s">
        <v>80</v>
      </c>
      <c r="AE42" s="2"/>
      <c r="AF42" s="44"/>
      <c r="AG42" s="2"/>
      <c r="AH42" s="34" t="s">
        <v>80</v>
      </c>
      <c r="AI42" s="2"/>
      <c r="AJ42" s="2"/>
      <c r="AK42" s="2"/>
      <c r="AL42" s="2"/>
      <c r="AM42" s="2"/>
      <c r="AN42" s="2"/>
      <c r="AO42" s="2"/>
      <c r="AP42" s="3"/>
    </row>
    <row r="43" spans="2:44" ht="12" customHeight="1" x14ac:dyDescent="0.3">
      <c r="B43" s="29">
        <v>34</v>
      </c>
      <c r="C43" s="144" t="s">
        <v>35</v>
      </c>
      <c r="D43" s="145"/>
      <c r="E43" s="38">
        <f t="shared" si="0"/>
        <v>1</v>
      </c>
      <c r="F43" s="2"/>
      <c r="G43" s="36"/>
      <c r="H43" s="36"/>
      <c r="I43" s="36"/>
      <c r="J43" s="36"/>
      <c r="K43" s="36"/>
      <c r="L43" s="36"/>
      <c r="M43" s="36"/>
      <c r="N43" s="34" t="s">
        <v>80</v>
      </c>
      <c r="O43" s="36"/>
      <c r="P43" s="13"/>
      <c r="Q43" s="13"/>
      <c r="R43" s="13"/>
      <c r="S43" s="13"/>
      <c r="T43" s="13"/>
      <c r="U43" s="13"/>
      <c r="V43" s="13"/>
      <c r="W43" s="2"/>
      <c r="X43" s="2"/>
      <c r="Y43" s="2"/>
      <c r="Z43" s="2"/>
      <c r="AA43" s="2"/>
      <c r="AB43" s="2"/>
      <c r="AC43" s="2"/>
      <c r="AD43" s="2"/>
      <c r="AE43" s="2"/>
      <c r="AF43" s="44"/>
      <c r="AG43" s="2"/>
      <c r="AH43" s="2"/>
      <c r="AI43" s="2"/>
      <c r="AJ43" s="2"/>
      <c r="AK43" s="2"/>
      <c r="AL43" s="2"/>
      <c r="AM43" s="2"/>
      <c r="AN43" s="2"/>
      <c r="AO43" s="2"/>
      <c r="AP43" s="3"/>
    </row>
    <row r="44" spans="2:44" ht="12" customHeight="1" x14ac:dyDescent="0.3">
      <c r="B44" s="29">
        <v>35</v>
      </c>
      <c r="C44" s="144" t="s">
        <v>66</v>
      </c>
      <c r="D44" s="145"/>
      <c r="E44" s="38">
        <f t="shared" si="0"/>
        <v>2</v>
      </c>
      <c r="F44" s="2"/>
      <c r="G44" s="13"/>
      <c r="H44" s="13"/>
      <c r="I44" s="13"/>
      <c r="J44" s="13"/>
      <c r="K44" s="13"/>
      <c r="L44" s="13"/>
      <c r="M44" s="13"/>
      <c r="N44" s="13"/>
      <c r="O44" s="34" t="s">
        <v>80</v>
      </c>
      <c r="P44" s="13"/>
      <c r="Q44" s="34" t="s">
        <v>80</v>
      </c>
      <c r="R44" s="13"/>
      <c r="S44" s="13"/>
      <c r="T44" s="13"/>
      <c r="U44" s="13"/>
      <c r="V44" s="13"/>
      <c r="W44" s="2"/>
      <c r="X44" s="2"/>
      <c r="Y44" s="2"/>
      <c r="Z44" s="2"/>
      <c r="AA44" s="2"/>
      <c r="AB44" s="2"/>
      <c r="AC44" s="2"/>
      <c r="AD44" s="2"/>
      <c r="AE44" s="2"/>
      <c r="AF44" s="44"/>
      <c r="AG44" s="2"/>
      <c r="AH44" s="2"/>
      <c r="AI44" s="2"/>
      <c r="AJ44" s="2"/>
      <c r="AK44" s="2"/>
      <c r="AL44" s="2"/>
      <c r="AM44" s="2"/>
      <c r="AN44" s="2"/>
      <c r="AO44" s="2"/>
      <c r="AP44" s="3"/>
    </row>
    <row r="45" spans="2:44" ht="12" customHeight="1" x14ac:dyDescent="0.3">
      <c r="B45" s="29">
        <v>36</v>
      </c>
      <c r="C45" s="144" t="s">
        <v>67</v>
      </c>
      <c r="D45" s="145"/>
      <c r="E45" s="38">
        <f t="shared" si="0"/>
        <v>1</v>
      </c>
      <c r="F45" s="2"/>
      <c r="G45" s="13"/>
      <c r="H45" s="13"/>
      <c r="I45" s="13"/>
      <c r="J45" s="13"/>
      <c r="K45" s="13"/>
      <c r="L45" s="13"/>
      <c r="M45" s="13"/>
      <c r="N45" s="13"/>
      <c r="O45" s="34" t="s">
        <v>80</v>
      </c>
      <c r="P45" s="13"/>
      <c r="Q45" s="13"/>
      <c r="R45" s="13"/>
      <c r="S45" s="13"/>
      <c r="T45" s="13"/>
      <c r="U45" s="13"/>
      <c r="V45" s="13"/>
      <c r="W45" s="2"/>
      <c r="X45" s="2"/>
      <c r="Y45" s="2"/>
      <c r="Z45" s="2"/>
      <c r="AA45" s="2"/>
      <c r="AB45" s="2"/>
      <c r="AC45" s="2"/>
      <c r="AD45" s="2"/>
      <c r="AE45" s="2"/>
      <c r="AF45" s="44"/>
      <c r="AG45" s="2"/>
      <c r="AH45" s="2"/>
      <c r="AI45" s="2"/>
      <c r="AJ45" s="2"/>
      <c r="AK45" s="2"/>
      <c r="AL45" s="2"/>
      <c r="AM45" s="2"/>
      <c r="AN45" s="2"/>
      <c r="AO45" s="2"/>
      <c r="AP45" s="3"/>
    </row>
    <row r="46" spans="2:44" ht="12" customHeight="1" x14ac:dyDescent="0.3">
      <c r="B46" s="29">
        <v>37</v>
      </c>
      <c r="C46" s="144" t="s">
        <v>68</v>
      </c>
      <c r="D46" s="145"/>
      <c r="E46" s="38">
        <f t="shared" si="0"/>
        <v>2</v>
      </c>
      <c r="F46" s="2"/>
      <c r="G46" s="13"/>
      <c r="H46" s="13"/>
      <c r="I46" s="13"/>
      <c r="J46" s="13"/>
      <c r="K46" s="13"/>
      <c r="L46" s="13"/>
      <c r="M46" s="13"/>
      <c r="N46" s="13"/>
      <c r="O46" s="34" t="s">
        <v>80</v>
      </c>
      <c r="P46" s="34" t="s">
        <v>80</v>
      </c>
      <c r="Q46" s="13"/>
      <c r="R46" s="13"/>
      <c r="S46" s="13"/>
      <c r="T46" s="13"/>
      <c r="U46" s="13"/>
      <c r="V46" s="13"/>
      <c r="W46" s="2"/>
      <c r="X46" s="2"/>
      <c r="Y46" s="2"/>
      <c r="Z46" s="2"/>
      <c r="AA46" s="2"/>
      <c r="AB46" s="2"/>
      <c r="AC46" s="2"/>
      <c r="AD46" s="2"/>
      <c r="AE46" s="2"/>
      <c r="AF46" s="44"/>
      <c r="AG46" s="2"/>
      <c r="AH46" s="2"/>
      <c r="AI46" s="2"/>
      <c r="AJ46" s="2"/>
      <c r="AK46" s="2"/>
      <c r="AL46" s="2"/>
      <c r="AM46" s="2"/>
      <c r="AN46" s="2"/>
      <c r="AO46" s="2"/>
      <c r="AP46" s="3"/>
    </row>
    <row r="47" spans="2:44" ht="12" customHeight="1" x14ac:dyDescent="0.3">
      <c r="B47" s="29">
        <v>38</v>
      </c>
      <c r="C47" s="144" t="s">
        <v>71</v>
      </c>
      <c r="D47" s="145"/>
      <c r="E47" s="38">
        <f t="shared" si="0"/>
        <v>4</v>
      </c>
      <c r="F47" s="2"/>
      <c r="G47" s="13"/>
      <c r="H47" s="13"/>
      <c r="I47" s="13"/>
      <c r="J47" s="13"/>
      <c r="K47" s="13"/>
      <c r="L47" s="13"/>
      <c r="M47" s="13"/>
      <c r="N47" s="13"/>
      <c r="O47" s="13"/>
      <c r="P47" s="34" t="s">
        <v>80</v>
      </c>
      <c r="Q47" s="34" t="s">
        <v>80</v>
      </c>
      <c r="R47" s="34" t="s">
        <v>80</v>
      </c>
      <c r="S47" s="34" t="s">
        <v>80</v>
      </c>
      <c r="T47" s="13"/>
      <c r="U47" s="13"/>
      <c r="V47" s="13"/>
      <c r="W47" s="2"/>
      <c r="X47" s="2"/>
      <c r="Y47" s="2"/>
      <c r="Z47" s="2"/>
      <c r="AA47" s="2"/>
      <c r="AB47" s="2"/>
      <c r="AC47" s="2"/>
      <c r="AD47" s="2"/>
      <c r="AE47" s="2"/>
      <c r="AF47" s="44"/>
      <c r="AG47" s="2"/>
      <c r="AH47" s="2"/>
      <c r="AI47" s="2"/>
      <c r="AJ47" s="2"/>
      <c r="AK47" s="2"/>
      <c r="AL47" s="2"/>
      <c r="AM47" s="2"/>
      <c r="AN47" s="2"/>
      <c r="AO47" s="2"/>
      <c r="AP47" s="3"/>
    </row>
    <row r="48" spans="2:44" ht="12" customHeight="1" x14ac:dyDescent="0.3">
      <c r="B48" s="29">
        <v>39</v>
      </c>
      <c r="C48" s="144" t="s">
        <v>169</v>
      </c>
      <c r="D48" s="145"/>
      <c r="E48" s="38">
        <f t="shared" si="0"/>
        <v>2</v>
      </c>
      <c r="F48" s="2"/>
      <c r="G48" s="13"/>
      <c r="H48" s="13"/>
      <c r="I48" s="13"/>
      <c r="J48" s="13"/>
      <c r="K48" s="13"/>
      <c r="L48" s="13"/>
      <c r="M48" s="13"/>
      <c r="N48" s="13"/>
      <c r="O48" s="13"/>
      <c r="P48" s="34" t="s">
        <v>80</v>
      </c>
      <c r="Q48" s="34" t="s">
        <v>80</v>
      </c>
      <c r="R48" s="13"/>
      <c r="S48" s="13"/>
      <c r="T48" s="13"/>
      <c r="U48" s="13"/>
      <c r="V48" s="13"/>
      <c r="W48" s="2"/>
      <c r="X48" s="2"/>
      <c r="Y48" s="2"/>
      <c r="Z48" s="2"/>
      <c r="AA48" s="2"/>
      <c r="AB48" s="2"/>
      <c r="AC48" s="2"/>
      <c r="AD48" s="2"/>
      <c r="AE48" s="2"/>
      <c r="AF48" s="44"/>
      <c r="AG48" s="2"/>
      <c r="AH48" s="2"/>
      <c r="AI48" s="2"/>
      <c r="AJ48" s="2"/>
      <c r="AK48" s="2"/>
      <c r="AL48" s="2"/>
      <c r="AM48" s="2"/>
      <c r="AN48" s="2"/>
      <c r="AO48" s="2"/>
      <c r="AP48" s="3"/>
    </row>
    <row r="49" spans="2:42" ht="12" customHeight="1" x14ac:dyDescent="0.3">
      <c r="B49" s="29">
        <v>40</v>
      </c>
      <c r="C49" s="144" t="s">
        <v>16</v>
      </c>
      <c r="D49" s="145"/>
      <c r="E49" s="38">
        <f t="shared" si="0"/>
        <v>9</v>
      </c>
      <c r="F49" s="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4" t="s">
        <v>80</v>
      </c>
      <c r="S49" s="34" t="s">
        <v>80</v>
      </c>
      <c r="T49" s="34" t="s">
        <v>80</v>
      </c>
      <c r="U49" s="34" t="s">
        <v>80</v>
      </c>
      <c r="V49" s="34" t="s">
        <v>80</v>
      </c>
      <c r="W49" s="34" t="s">
        <v>80</v>
      </c>
      <c r="X49" s="34" t="s">
        <v>80</v>
      </c>
      <c r="Y49" s="47" t="s">
        <v>80</v>
      </c>
      <c r="Z49" s="34" t="s">
        <v>80</v>
      </c>
      <c r="AA49" s="2"/>
      <c r="AB49" s="2"/>
      <c r="AC49" s="2"/>
      <c r="AD49" s="2"/>
      <c r="AE49" s="2"/>
      <c r="AF49" s="44"/>
      <c r="AG49" s="2"/>
      <c r="AH49" s="2"/>
      <c r="AI49" s="2"/>
      <c r="AJ49" s="2"/>
      <c r="AK49" s="2"/>
      <c r="AL49" s="2"/>
      <c r="AM49" s="2"/>
      <c r="AN49" s="2"/>
      <c r="AO49" s="2"/>
      <c r="AP49" s="3"/>
    </row>
    <row r="50" spans="2:42" ht="12" customHeight="1" x14ac:dyDescent="0.3">
      <c r="B50" s="29">
        <v>41</v>
      </c>
      <c r="C50" s="144" t="s">
        <v>170</v>
      </c>
      <c r="D50" s="145"/>
      <c r="E50" s="38">
        <f t="shared" si="0"/>
        <v>3</v>
      </c>
      <c r="F50" s="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4" t="s">
        <v>80</v>
      </c>
      <c r="S50" s="13"/>
      <c r="T50" s="34" t="s">
        <v>80</v>
      </c>
      <c r="U50" s="13"/>
      <c r="V50" s="34" t="s">
        <v>80</v>
      </c>
      <c r="W50" s="2"/>
      <c r="X50" s="2"/>
      <c r="Y50" s="2"/>
      <c r="Z50" s="2"/>
      <c r="AA50" s="2"/>
      <c r="AB50" s="2"/>
      <c r="AC50" s="2"/>
      <c r="AD50" s="2"/>
      <c r="AE50" s="2"/>
      <c r="AF50" s="44"/>
      <c r="AG50" s="2"/>
      <c r="AH50" s="2"/>
      <c r="AI50" s="2"/>
      <c r="AJ50" s="2"/>
      <c r="AK50" s="2"/>
      <c r="AL50" s="2"/>
      <c r="AM50" s="2"/>
      <c r="AN50" s="2"/>
      <c r="AO50" s="2"/>
      <c r="AP50" s="3"/>
    </row>
    <row r="51" spans="2:42" ht="12" customHeight="1" x14ac:dyDescent="0.3">
      <c r="B51" s="29">
        <v>42</v>
      </c>
      <c r="C51" s="144" t="s">
        <v>72</v>
      </c>
      <c r="D51" s="145"/>
      <c r="E51" s="38">
        <f t="shared" si="0"/>
        <v>2</v>
      </c>
      <c r="F51" s="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4" t="s">
        <v>80</v>
      </c>
      <c r="S51" s="13"/>
      <c r="T51" s="13"/>
      <c r="U51" s="13"/>
      <c r="V51" s="13"/>
      <c r="W51" s="34" t="s">
        <v>80</v>
      </c>
      <c r="X51" s="2"/>
      <c r="Y51" s="2"/>
      <c r="Z51" s="2"/>
      <c r="AA51" s="2"/>
      <c r="AB51" s="2"/>
      <c r="AC51" s="2"/>
      <c r="AD51" s="2"/>
      <c r="AE51" s="2"/>
      <c r="AF51" s="44"/>
      <c r="AG51" s="2"/>
      <c r="AH51" s="2"/>
      <c r="AI51" s="2"/>
      <c r="AJ51" s="2"/>
      <c r="AK51" s="2"/>
      <c r="AL51" s="2"/>
      <c r="AM51" s="2"/>
      <c r="AN51" s="2"/>
      <c r="AO51" s="2"/>
      <c r="AP51" s="3"/>
    </row>
    <row r="52" spans="2:42" ht="12" customHeight="1" x14ac:dyDescent="0.3">
      <c r="B52" s="29">
        <v>43</v>
      </c>
      <c r="C52" s="144" t="s">
        <v>73</v>
      </c>
      <c r="D52" s="145"/>
      <c r="E52" s="38">
        <f t="shared" si="0"/>
        <v>2</v>
      </c>
      <c r="F52" s="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4" t="s">
        <v>80</v>
      </c>
      <c r="S52" s="34" t="s">
        <v>80</v>
      </c>
      <c r="T52" s="13"/>
      <c r="U52" s="13"/>
      <c r="V52" s="13"/>
      <c r="W52" s="2"/>
      <c r="X52" s="2"/>
      <c r="Y52" s="2"/>
      <c r="Z52" s="2"/>
      <c r="AA52" s="2"/>
      <c r="AB52" s="2"/>
      <c r="AC52" s="2"/>
      <c r="AD52" s="2"/>
      <c r="AE52" s="2"/>
      <c r="AF52" s="44"/>
      <c r="AG52" s="2"/>
      <c r="AH52" s="2"/>
      <c r="AI52" s="2"/>
      <c r="AJ52" s="2"/>
      <c r="AK52" s="2"/>
      <c r="AL52" s="2"/>
      <c r="AM52" s="2"/>
      <c r="AN52" s="2"/>
      <c r="AO52" s="2"/>
      <c r="AP52" s="3"/>
    </row>
    <row r="53" spans="2:42" ht="12" customHeight="1" x14ac:dyDescent="0.3">
      <c r="B53" s="29">
        <v>44</v>
      </c>
      <c r="C53" s="144" t="s">
        <v>5</v>
      </c>
      <c r="D53" s="145"/>
      <c r="E53" s="38">
        <f t="shared" si="0"/>
        <v>10</v>
      </c>
      <c r="F53" s="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34" t="s">
        <v>80</v>
      </c>
      <c r="T53" s="13"/>
      <c r="U53" s="13"/>
      <c r="V53" s="13"/>
      <c r="W53" s="2"/>
      <c r="X53" s="2"/>
      <c r="Y53" s="2"/>
      <c r="Z53" s="2"/>
      <c r="AA53" s="2"/>
      <c r="AB53" s="47" t="s">
        <v>80</v>
      </c>
      <c r="AC53" s="2"/>
      <c r="AD53" s="34" t="s">
        <v>80</v>
      </c>
      <c r="AE53" s="34" t="s">
        <v>80</v>
      </c>
      <c r="AF53" s="34" t="s">
        <v>80</v>
      </c>
      <c r="AG53" s="47" t="s">
        <v>80</v>
      </c>
      <c r="AH53" s="34" t="s">
        <v>80</v>
      </c>
      <c r="AI53" s="34" t="s">
        <v>80</v>
      </c>
      <c r="AJ53" s="47" t="s">
        <v>80</v>
      </c>
      <c r="AK53" s="2"/>
      <c r="AL53" s="34" t="s">
        <v>80</v>
      </c>
      <c r="AM53" s="2"/>
      <c r="AN53" s="2"/>
      <c r="AO53" s="2"/>
      <c r="AP53" s="3"/>
    </row>
    <row r="54" spans="2:42" ht="12" customHeight="1" x14ac:dyDescent="0.3">
      <c r="B54" s="29">
        <v>45</v>
      </c>
      <c r="C54" s="144" t="s">
        <v>30</v>
      </c>
      <c r="D54" s="145"/>
      <c r="E54" s="38">
        <f t="shared" si="0"/>
        <v>7</v>
      </c>
      <c r="F54" s="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4" t="s">
        <v>80</v>
      </c>
      <c r="U54" s="13"/>
      <c r="V54" s="34" t="s">
        <v>80</v>
      </c>
      <c r="W54" s="2"/>
      <c r="X54" s="2"/>
      <c r="Y54" s="2"/>
      <c r="Z54" s="2"/>
      <c r="AA54" s="2"/>
      <c r="AB54" s="47" t="s">
        <v>80</v>
      </c>
      <c r="AC54" s="34" t="s">
        <v>80</v>
      </c>
      <c r="AD54" s="2"/>
      <c r="AE54" s="34" t="s">
        <v>80</v>
      </c>
      <c r="AF54" s="34" t="s">
        <v>80</v>
      </c>
      <c r="AG54" s="47" t="s">
        <v>80</v>
      </c>
      <c r="AH54" s="2"/>
      <c r="AI54" s="2"/>
      <c r="AJ54" s="2"/>
      <c r="AK54" s="2"/>
      <c r="AL54" s="2"/>
      <c r="AM54" s="2"/>
      <c r="AN54" s="2"/>
      <c r="AO54" s="2"/>
      <c r="AP54" s="3"/>
    </row>
    <row r="55" spans="2:42" ht="12" customHeight="1" x14ac:dyDescent="0.3">
      <c r="B55" s="29">
        <v>46</v>
      </c>
      <c r="C55" s="144" t="s">
        <v>77</v>
      </c>
      <c r="D55" s="145"/>
      <c r="E55" s="38">
        <f>COUNTIF(F55:AP55,"x")</f>
        <v>2</v>
      </c>
      <c r="F55" s="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34" t="s">
        <v>80</v>
      </c>
      <c r="U55" s="34" t="s">
        <v>80</v>
      </c>
      <c r="V55" s="13"/>
      <c r="W55" s="2"/>
      <c r="X55" s="2"/>
      <c r="Y55" s="2"/>
      <c r="Z55" s="2"/>
      <c r="AA55" s="2"/>
      <c r="AB55" s="2"/>
      <c r="AC55" s="2"/>
      <c r="AD55" s="2"/>
      <c r="AE55" s="2"/>
      <c r="AF55" s="44"/>
      <c r="AG55" s="2"/>
      <c r="AH55" s="2"/>
      <c r="AI55" s="2"/>
      <c r="AJ55" s="2"/>
      <c r="AK55" s="2"/>
      <c r="AL55" s="2"/>
      <c r="AM55" s="2"/>
      <c r="AN55" s="2"/>
      <c r="AO55" s="2"/>
      <c r="AP55" s="3"/>
    </row>
    <row r="56" spans="2:42" ht="12" customHeight="1" x14ac:dyDescent="0.3">
      <c r="B56" s="29">
        <v>47</v>
      </c>
      <c r="C56" s="144" t="s">
        <v>78</v>
      </c>
      <c r="D56" s="145"/>
      <c r="E56" s="38">
        <f t="shared" si="0"/>
        <v>1</v>
      </c>
      <c r="F56" s="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34" t="s">
        <v>80</v>
      </c>
      <c r="V56" s="13"/>
      <c r="W56" s="2"/>
      <c r="X56" s="2"/>
      <c r="Y56" s="2"/>
      <c r="Z56" s="2"/>
      <c r="AA56" s="2"/>
      <c r="AB56" s="2"/>
      <c r="AC56" s="2"/>
      <c r="AD56" s="2"/>
      <c r="AE56" s="2"/>
      <c r="AF56" s="44"/>
      <c r="AG56" s="2"/>
      <c r="AH56" s="2"/>
      <c r="AI56" s="2"/>
      <c r="AJ56" s="2"/>
      <c r="AK56" s="2"/>
      <c r="AL56" s="2"/>
      <c r="AM56" s="2"/>
      <c r="AN56" s="2"/>
      <c r="AO56" s="2"/>
      <c r="AP56" s="3"/>
    </row>
    <row r="57" spans="2:42" ht="12" customHeight="1" x14ac:dyDescent="0.3">
      <c r="B57" s="29">
        <v>48</v>
      </c>
      <c r="C57" s="144" t="s">
        <v>1</v>
      </c>
      <c r="D57" s="145"/>
      <c r="E57" s="38">
        <f t="shared" si="0"/>
        <v>7</v>
      </c>
      <c r="F57" s="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4" t="s">
        <v>80</v>
      </c>
      <c r="W57" s="34" t="s">
        <v>80</v>
      </c>
      <c r="X57" s="34" t="s">
        <v>80</v>
      </c>
      <c r="Y57" s="47" t="s">
        <v>80</v>
      </c>
      <c r="Z57" s="2"/>
      <c r="AA57" s="2"/>
      <c r="AB57" s="2"/>
      <c r="AC57" s="2"/>
      <c r="AD57" s="2"/>
      <c r="AE57" s="2"/>
      <c r="AF57" s="44"/>
      <c r="AG57" s="2"/>
      <c r="AH57" s="2"/>
      <c r="AI57" s="34" t="s">
        <v>80</v>
      </c>
      <c r="AJ57" s="47" t="s">
        <v>80</v>
      </c>
      <c r="AK57" s="47" t="s">
        <v>80</v>
      </c>
      <c r="AL57" s="2"/>
      <c r="AM57" s="2"/>
      <c r="AN57" s="2"/>
      <c r="AO57" s="2"/>
      <c r="AP57" s="3"/>
    </row>
    <row r="58" spans="2:42" ht="12" customHeight="1" x14ac:dyDescent="0.3">
      <c r="B58" s="29">
        <v>49</v>
      </c>
      <c r="C58" s="144" t="s">
        <v>14</v>
      </c>
      <c r="D58" s="145"/>
      <c r="E58" s="38">
        <f t="shared" si="0"/>
        <v>5</v>
      </c>
      <c r="F58" s="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4" t="s">
        <v>80</v>
      </c>
      <c r="W58" s="34" t="s">
        <v>80</v>
      </c>
      <c r="X58" s="34" t="s">
        <v>80</v>
      </c>
      <c r="Y58" s="2"/>
      <c r="Z58" s="34" t="s">
        <v>80</v>
      </c>
      <c r="AA58" s="34" t="s">
        <v>80</v>
      </c>
      <c r="AB58" s="2"/>
      <c r="AC58" s="2"/>
      <c r="AD58" s="2"/>
      <c r="AE58" s="2"/>
      <c r="AF58" s="44"/>
      <c r="AG58" s="2"/>
      <c r="AH58" s="2"/>
      <c r="AI58" s="2"/>
      <c r="AJ58" s="2"/>
      <c r="AK58" s="2"/>
      <c r="AL58" s="2"/>
      <c r="AM58" s="2"/>
      <c r="AN58" s="2"/>
      <c r="AO58" s="2"/>
      <c r="AP58" s="3"/>
    </row>
    <row r="59" spans="2:42" ht="12" customHeight="1" x14ac:dyDescent="0.3">
      <c r="B59" s="29">
        <v>50</v>
      </c>
      <c r="C59" s="144" t="s">
        <v>79</v>
      </c>
      <c r="D59" s="145"/>
      <c r="E59" s="38">
        <f t="shared" si="0"/>
        <v>1</v>
      </c>
      <c r="F59" s="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34" t="s">
        <v>80</v>
      </c>
      <c r="W59" s="2"/>
      <c r="X59" s="2"/>
      <c r="Y59" s="2"/>
      <c r="Z59" s="2"/>
      <c r="AA59" s="2"/>
      <c r="AB59" s="2"/>
      <c r="AC59" s="2"/>
      <c r="AD59" s="2"/>
      <c r="AE59" s="2"/>
      <c r="AF59" s="44"/>
      <c r="AG59" s="2"/>
      <c r="AH59" s="2"/>
      <c r="AI59" s="2"/>
      <c r="AJ59" s="2"/>
      <c r="AK59" s="2"/>
      <c r="AL59" s="2"/>
      <c r="AM59" s="2"/>
      <c r="AN59" s="2"/>
      <c r="AO59" s="2"/>
      <c r="AP59" s="3"/>
    </row>
    <row r="60" spans="2:42" ht="12" customHeight="1" x14ac:dyDescent="0.3">
      <c r="B60" s="29">
        <v>51</v>
      </c>
      <c r="C60" s="144" t="s">
        <v>2</v>
      </c>
      <c r="D60" s="145"/>
      <c r="E60" s="38">
        <f t="shared" si="0"/>
        <v>11</v>
      </c>
      <c r="F60" s="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34" t="s">
        <v>80</v>
      </c>
      <c r="X60" s="2"/>
      <c r="Y60" s="2"/>
      <c r="Z60" s="34" t="s">
        <v>80</v>
      </c>
      <c r="AA60" s="2"/>
      <c r="AB60" s="47" t="s">
        <v>80</v>
      </c>
      <c r="AC60" s="34" t="s">
        <v>80</v>
      </c>
      <c r="AD60" s="34" t="s">
        <v>80</v>
      </c>
      <c r="AE60" s="34" t="s">
        <v>80</v>
      </c>
      <c r="AF60" s="34" t="s">
        <v>80</v>
      </c>
      <c r="AG60" s="47" t="s">
        <v>80</v>
      </c>
      <c r="AH60" s="34" t="s">
        <v>80</v>
      </c>
      <c r="AI60" s="34" t="s">
        <v>80</v>
      </c>
      <c r="AJ60" s="2"/>
      <c r="AK60" s="2"/>
      <c r="AL60" s="2"/>
      <c r="AM60" s="47" t="s">
        <v>80</v>
      </c>
      <c r="AN60" s="2"/>
      <c r="AO60" s="2"/>
      <c r="AP60" s="3"/>
    </row>
    <row r="61" spans="2:42" ht="12" customHeight="1" x14ac:dyDescent="0.3">
      <c r="B61" s="29">
        <v>52</v>
      </c>
      <c r="C61" s="144" t="s">
        <v>108</v>
      </c>
      <c r="D61" s="145"/>
      <c r="E61" s="38">
        <f t="shared" si="0"/>
        <v>2</v>
      </c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2"/>
      <c r="X61" s="34" t="s">
        <v>80</v>
      </c>
      <c r="Y61" s="47" t="s">
        <v>80</v>
      </c>
      <c r="Z61" s="2"/>
      <c r="AA61" s="2"/>
      <c r="AB61" s="2"/>
      <c r="AC61" s="2"/>
      <c r="AD61" s="2"/>
      <c r="AE61" s="2"/>
      <c r="AF61" s="44"/>
      <c r="AG61" s="2"/>
      <c r="AH61" s="2"/>
      <c r="AI61" s="2"/>
      <c r="AJ61" s="2"/>
      <c r="AK61" s="2"/>
      <c r="AL61" s="2"/>
      <c r="AM61" s="2"/>
      <c r="AN61" s="2"/>
      <c r="AO61" s="2"/>
      <c r="AP61" s="3"/>
    </row>
    <row r="62" spans="2:42" ht="12" customHeight="1" x14ac:dyDescent="0.3">
      <c r="B62" s="29">
        <v>53</v>
      </c>
      <c r="C62" s="144" t="s">
        <v>109</v>
      </c>
      <c r="D62" s="145"/>
      <c r="E62" s="38">
        <f t="shared" si="0"/>
        <v>2</v>
      </c>
      <c r="F62" s="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2"/>
      <c r="X62" s="34" t="s">
        <v>80</v>
      </c>
      <c r="Y62" s="47" t="s">
        <v>80</v>
      </c>
      <c r="Z62" s="2"/>
      <c r="AA62" s="2"/>
      <c r="AB62" s="2"/>
      <c r="AC62" s="2"/>
      <c r="AD62" s="2"/>
      <c r="AE62" s="2"/>
      <c r="AF62" s="44"/>
      <c r="AG62" s="2"/>
      <c r="AH62" s="2"/>
      <c r="AI62" s="2"/>
      <c r="AJ62" s="2"/>
      <c r="AK62" s="2"/>
      <c r="AL62" s="2"/>
      <c r="AM62" s="2"/>
      <c r="AN62" s="2"/>
      <c r="AO62" s="2"/>
      <c r="AP62" s="3"/>
    </row>
    <row r="63" spans="2:42" ht="12" customHeight="1" x14ac:dyDescent="0.3">
      <c r="B63" s="29">
        <v>54</v>
      </c>
      <c r="C63" s="144" t="s">
        <v>15</v>
      </c>
      <c r="D63" s="145"/>
      <c r="E63" s="38">
        <f t="shared" si="0"/>
        <v>2</v>
      </c>
      <c r="F63" s="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2"/>
      <c r="X63" s="2"/>
      <c r="Y63" s="2"/>
      <c r="Z63" s="34" t="s">
        <v>80</v>
      </c>
      <c r="AA63" s="2"/>
      <c r="AB63" s="2"/>
      <c r="AC63" s="34" t="s">
        <v>80</v>
      </c>
      <c r="AD63" s="2"/>
      <c r="AE63" s="2"/>
      <c r="AF63" s="44"/>
      <c r="AG63" s="2"/>
      <c r="AH63" s="2"/>
      <c r="AI63" s="2"/>
      <c r="AJ63" s="2"/>
      <c r="AK63" s="2"/>
      <c r="AL63" s="2"/>
      <c r="AM63" s="2"/>
      <c r="AN63" s="2"/>
      <c r="AO63" s="2"/>
      <c r="AP63" s="3"/>
    </row>
    <row r="64" spans="2:42" ht="12" customHeight="1" x14ac:dyDescent="0.3">
      <c r="B64" s="29">
        <v>55</v>
      </c>
      <c r="C64" s="144" t="s">
        <v>13</v>
      </c>
      <c r="D64" s="145"/>
      <c r="E64" s="38">
        <f>COUNTIF(F64:AP64,"x")</f>
        <v>3</v>
      </c>
      <c r="F64" s="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2"/>
      <c r="X64" s="2"/>
      <c r="Y64" s="2"/>
      <c r="Z64" s="34" t="s">
        <v>80</v>
      </c>
      <c r="AA64" s="34" t="s">
        <v>80</v>
      </c>
      <c r="AB64" s="2"/>
      <c r="AC64" s="2"/>
      <c r="AD64" s="2"/>
      <c r="AE64" s="2"/>
      <c r="AF64" s="34" t="s">
        <v>80</v>
      </c>
      <c r="AG64" s="2"/>
      <c r="AH64" s="2"/>
      <c r="AI64" s="2"/>
      <c r="AJ64" s="2"/>
      <c r="AK64" s="2"/>
      <c r="AL64" s="2"/>
      <c r="AM64" s="2"/>
      <c r="AN64" s="2"/>
      <c r="AO64" s="2"/>
      <c r="AP64" s="3"/>
    </row>
    <row r="65" spans="2:42" ht="12" customHeight="1" x14ac:dyDescent="0.3">
      <c r="B65" s="29">
        <v>56</v>
      </c>
      <c r="C65" s="144" t="s">
        <v>22</v>
      </c>
      <c r="D65" s="145"/>
      <c r="E65" s="38">
        <f t="shared" si="0"/>
        <v>3</v>
      </c>
      <c r="F65" s="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2"/>
      <c r="X65" s="2"/>
      <c r="Y65" s="2"/>
      <c r="Z65" s="2"/>
      <c r="AA65" s="34" t="s">
        <v>80</v>
      </c>
      <c r="AB65" s="2"/>
      <c r="AC65" s="34" t="s">
        <v>80</v>
      </c>
      <c r="AD65" s="2"/>
      <c r="AE65" s="2"/>
      <c r="AF65" s="34" t="s">
        <v>80</v>
      </c>
      <c r="AG65" s="2"/>
      <c r="AH65" s="2"/>
      <c r="AI65" s="2"/>
      <c r="AJ65" s="2"/>
      <c r="AK65" s="2"/>
      <c r="AL65" s="2"/>
      <c r="AM65" s="2"/>
      <c r="AN65" s="2"/>
      <c r="AO65" s="2"/>
      <c r="AP65" s="3"/>
    </row>
    <row r="66" spans="2:42" ht="12" customHeight="1" x14ac:dyDescent="0.3">
      <c r="B66" s="29">
        <v>57</v>
      </c>
      <c r="C66" s="144" t="s">
        <v>21</v>
      </c>
      <c r="D66" s="145"/>
      <c r="E66" s="38">
        <f>COUNTIF(F66:AP66,"x")</f>
        <v>1</v>
      </c>
      <c r="F66" s="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2"/>
      <c r="X66" s="2"/>
      <c r="Y66" s="2"/>
      <c r="Z66" s="2"/>
      <c r="AA66" s="34" t="s">
        <v>80</v>
      </c>
      <c r="AB66" s="2"/>
      <c r="AC66" s="2"/>
      <c r="AD66" s="2"/>
      <c r="AE66" s="2"/>
      <c r="AF66" s="44"/>
      <c r="AG66" s="2"/>
      <c r="AH66" s="2"/>
      <c r="AI66" s="2"/>
      <c r="AJ66" s="2"/>
      <c r="AK66" s="2"/>
      <c r="AL66" s="2"/>
      <c r="AM66" s="2"/>
      <c r="AN66" s="2"/>
      <c r="AO66" s="2"/>
      <c r="AP66" s="3"/>
    </row>
    <row r="67" spans="2:42" ht="12" customHeight="1" x14ac:dyDescent="0.3">
      <c r="B67" s="29">
        <v>58</v>
      </c>
      <c r="C67" s="152" t="s">
        <v>20</v>
      </c>
      <c r="D67" s="153"/>
      <c r="E67" s="38">
        <f>COUNTIF(F67:AP67,"x")</f>
        <v>4</v>
      </c>
      <c r="F67" s="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2"/>
      <c r="X67" s="2"/>
      <c r="Y67" s="2"/>
      <c r="Z67" s="2"/>
      <c r="AA67" s="34" t="s">
        <v>80</v>
      </c>
      <c r="AB67" s="47" t="s">
        <v>80</v>
      </c>
      <c r="AC67" s="2"/>
      <c r="AD67" s="34" t="s">
        <v>80</v>
      </c>
      <c r="AE67" s="2"/>
      <c r="AF67" s="34" t="s">
        <v>80</v>
      </c>
      <c r="AG67" s="2"/>
      <c r="AH67" s="2"/>
      <c r="AI67" s="2"/>
      <c r="AJ67" s="2"/>
      <c r="AK67" s="2"/>
      <c r="AL67" s="2"/>
      <c r="AM67" s="2"/>
      <c r="AN67" s="2"/>
      <c r="AO67" s="2"/>
      <c r="AP67" s="3"/>
    </row>
    <row r="68" spans="2:42" ht="12" customHeight="1" x14ac:dyDescent="0.3">
      <c r="B68" s="29">
        <v>59</v>
      </c>
      <c r="C68" s="144" t="s">
        <v>0</v>
      </c>
      <c r="D68" s="145"/>
      <c r="E68" s="38">
        <f t="shared" si="0"/>
        <v>8</v>
      </c>
      <c r="F68" s="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"/>
      <c r="X68" s="2"/>
      <c r="Y68" s="2"/>
      <c r="Z68" s="2"/>
      <c r="AA68" s="2"/>
      <c r="AB68" s="2"/>
      <c r="AC68" s="34" t="s">
        <v>80</v>
      </c>
      <c r="AD68" s="34" t="s">
        <v>80</v>
      </c>
      <c r="AE68" s="34" t="s">
        <v>80</v>
      </c>
      <c r="AF68" s="34" t="s">
        <v>80</v>
      </c>
      <c r="AG68" s="2"/>
      <c r="AH68" s="2"/>
      <c r="AI68" s="34" t="s">
        <v>80</v>
      </c>
      <c r="AJ68" s="47" t="s">
        <v>80</v>
      </c>
      <c r="AK68" s="47" t="s">
        <v>80</v>
      </c>
      <c r="AL68" s="34" t="s">
        <v>80</v>
      </c>
      <c r="AM68" s="2"/>
      <c r="AN68" s="2"/>
      <c r="AO68" s="2"/>
      <c r="AP68" s="3"/>
    </row>
    <row r="69" spans="2:42" ht="12" customHeight="1" x14ac:dyDescent="0.3">
      <c r="B69" s="29">
        <v>60</v>
      </c>
      <c r="C69" s="144" t="s">
        <v>148</v>
      </c>
      <c r="D69" s="145"/>
      <c r="E69" s="38">
        <f>COUNTIF(F69:AP69,"x")</f>
        <v>1</v>
      </c>
      <c r="F69" s="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5"/>
      <c r="X69" s="5"/>
      <c r="Y69" s="5"/>
      <c r="Z69" s="5"/>
      <c r="AA69" s="5"/>
      <c r="AB69" s="5"/>
      <c r="AC69" s="34" t="s">
        <v>80</v>
      </c>
      <c r="AD69" s="5"/>
      <c r="AE69" s="5"/>
      <c r="AF69" s="44"/>
      <c r="AG69" s="5"/>
      <c r="AH69" s="2"/>
      <c r="AI69" s="2"/>
      <c r="AJ69" s="5"/>
      <c r="AK69" s="5"/>
      <c r="AL69" s="2"/>
      <c r="AM69" s="2"/>
      <c r="AN69" s="2"/>
      <c r="AO69" s="2"/>
      <c r="AP69" s="3"/>
    </row>
    <row r="70" spans="2:42" ht="12" customHeight="1" x14ac:dyDescent="0.3">
      <c r="B70" s="29">
        <v>61</v>
      </c>
      <c r="C70" s="144" t="s">
        <v>219</v>
      </c>
      <c r="D70" s="145"/>
      <c r="E70" s="38">
        <f>COUNTIF(F70:AP70,"x")</f>
        <v>2</v>
      </c>
      <c r="F70" s="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5"/>
      <c r="X70" s="5"/>
      <c r="Y70" s="5"/>
      <c r="Z70" s="5"/>
      <c r="AA70" s="5"/>
      <c r="AB70" s="5"/>
      <c r="AC70" s="5"/>
      <c r="AD70" s="34" t="s">
        <v>80</v>
      </c>
      <c r="AE70" s="5"/>
      <c r="AF70" s="34" t="s">
        <v>80</v>
      </c>
      <c r="AG70" s="5"/>
      <c r="AH70" s="2"/>
      <c r="AI70" s="2"/>
      <c r="AJ70" s="5"/>
      <c r="AK70" s="5"/>
      <c r="AL70" s="2"/>
      <c r="AM70" s="2"/>
      <c r="AN70" s="2"/>
      <c r="AO70" s="2"/>
      <c r="AP70" s="3"/>
    </row>
    <row r="71" spans="2:42" ht="12" customHeight="1" x14ac:dyDescent="0.3">
      <c r="B71" s="29">
        <v>62</v>
      </c>
      <c r="C71" s="144" t="s">
        <v>3</v>
      </c>
      <c r="D71" s="145"/>
      <c r="E71" s="38">
        <f t="shared" si="0"/>
        <v>6</v>
      </c>
      <c r="F71" s="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2"/>
      <c r="X71" s="2"/>
      <c r="Y71" s="2"/>
      <c r="Z71" s="2"/>
      <c r="AA71" s="2"/>
      <c r="AB71" s="2"/>
      <c r="AC71" s="2"/>
      <c r="AD71" s="2"/>
      <c r="AE71" s="34" t="s">
        <v>80</v>
      </c>
      <c r="AF71" s="34" t="s">
        <v>80</v>
      </c>
      <c r="AG71" s="47" t="s">
        <v>80</v>
      </c>
      <c r="AH71" s="34" t="s">
        <v>80</v>
      </c>
      <c r="AI71" s="34" t="s">
        <v>80</v>
      </c>
      <c r="AJ71" s="5"/>
      <c r="AK71" s="5"/>
      <c r="AL71" s="34" t="s">
        <v>80</v>
      </c>
      <c r="AM71" s="2"/>
      <c r="AN71" s="2"/>
      <c r="AO71" s="2"/>
      <c r="AP71" s="3"/>
    </row>
    <row r="72" spans="2:42" ht="12" customHeight="1" x14ac:dyDescent="0.3">
      <c r="B72" s="29">
        <v>63</v>
      </c>
      <c r="C72" s="144" t="s">
        <v>31</v>
      </c>
      <c r="D72" s="145"/>
      <c r="E72" s="38">
        <f>COUNTIF(F72:AP72,"x")</f>
        <v>2</v>
      </c>
      <c r="F72" s="5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5"/>
      <c r="X72" s="5"/>
      <c r="Y72" s="5"/>
      <c r="Z72" s="5"/>
      <c r="AA72" s="5"/>
      <c r="AB72" s="5"/>
      <c r="AC72" s="5"/>
      <c r="AD72" s="5"/>
      <c r="AE72" s="34" t="s">
        <v>80</v>
      </c>
      <c r="AF72" s="34" t="s">
        <v>80</v>
      </c>
      <c r="AG72" s="5"/>
      <c r="AH72" s="5"/>
      <c r="AI72" s="5"/>
      <c r="AJ72" s="5"/>
      <c r="AK72" s="5"/>
      <c r="AL72" s="2"/>
      <c r="AM72" s="2"/>
      <c r="AN72" s="2"/>
      <c r="AO72" s="2"/>
      <c r="AP72" s="3"/>
    </row>
    <row r="73" spans="2:42" ht="12" customHeight="1" x14ac:dyDescent="0.3">
      <c r="B73" s="29">
        <v>64</v>
      </c>
      <c r="C73" s="144" t="s">
        <v>240</v>
      </c>
      <c r="D73" s="145"/>
      <c r="E73" s="38">
        <f t="shared" ref="E73:E74" si="1">COUNTIF(F73:AP73,"x")</f>
        <v>1</v>
      </c>
      <c r="F73" s="5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5"/>
      <c r="X73" s="5"/>
      <c r="Y73" s="5"/>
      <c r="Z73" s="5"/>
      <c r="AA73" s="5"/>
      <c r="AB73" s="5"/>
      <c r="AC73" s="5"/>
      <c r="AD73" s="5"/>
      <c r="AE73" s="5"/>
      <c r="AF73" s="34" t="s">
        <v>80</v>
      </c>
      <c r="AG73" s="5"/>
      <c r="AH73" s="5"/>
      <c r="AI73" s="5"/>
      <c r="AJ73" s="5"/>
      <c r="AK73" s="5"/>
      <c r="AL73" s="2"/>
      <c r="AM73" s="2"/>
      <c r="AN73" s="2"/>
      <c r="AO73" s="2"/>
      <c r="AP73" s="3"/>
    </row>
    <row r="74" spans="2:42" ht="12" customHeight="1" x14ac:dyDescent="0.3">
      <c r="B74" s="29">
        <v>65</v>
      </c>
      <c r="C74" s="144" t="s">
        <v>241</v>
      </c>
      <c r="D74" s="145"/>
      <c r="E74" s="38">
        <f t="shared" si="1"/>
        <v>1</v>
      </c>
      <c r="F74" s="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5"/>
      <c r="X74" s="5"/>
      <c r="Y74" s="5"/>
      <c r="Z74" s="5"/>
      <c r="AA74" s="5"/>
      <c r="AB74" s="5"/>
      <c r="AC74" s="5"/>
      <c r="AD74" s="5"/>
      <c r="AE74" s="5"/>
      <c r="AF74" s="34" t="s">
        <v>80</v>
      </c>
      <c r="AG74" s="5"/>
      <c r="AH74" s="5"/>
      <c r="AI74" s="5"/>
      <c r="AJ74" s="5"/>
      <c r="AK74" s="5"/>
      <c r="AL74" s="2"/>
      <c r="AM74" s="2"/>
      <c r="AN74" s="2"/>
      <c r="AO74" s="2"/>
      <c r="AP74" s="3"/>
    </row>
    <row r="75" spans="2:42" ht="12" customHeight="1" x14ac:dyDescent="0.3">
      <c r="B75" s="29">
        <v>66</v>
      </c>
      <c r="C75" s="144" t="s">
        <v>4</v>
      </c>
      <c r="D75" s="145"/>
      <c r="E75" s="38">
        <f t="shared" si="0"/>
        <v>3</v>
      </c>
      <c r="F75" s="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5"/>
      <c r="X75" s="5"/>
      <c r="Y75" s="5"/>
      <c r="Z75" s="5"/>
      <c r="AA75" s="5"/>
      <c r="AB75" s="5"/>
      <c r="AC75" s="5"/>
      <c r="AD75" s="5"/>
      <c r="AE75" s="5"/>
      <c r="AF75" s="44"/>
      <c r="AG75" s="5"/>
      <c r="AH75" s="34" t="s">
        <v>80</v>
      </c>
      <c r="AI75" s="34" t="s">
        <v>80</v>
      </c>
      <c r="AJ75" s="5"/>
      <c r="AK75" s="47" t="s">
        <v>80</v>
      </c>
      <c r="AL75" s="2"/>
      <c r="AM75" s="2"/>
      <c r="AN75" s="2"/>
      <c r="AO75" s="2"/>
      <c r="AP75" s="3"/>
    </row>
    <row r="76" spans="2:42" ht="12" customHeight="1" x14ac:dyDescent="0.3">
      <c r="B76" s="29">
        <v>67</v>
      </c>
      <c r="C76" s="144" t="s">
        <v>27</v>
      </c>
      <c r="D76" s="145"/>
      <c r="E76" s="38">
        <f t="shared" si="0"/>
        <v>1</v>
      </c>
      <c r="F76" s="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5"/>
      <c r="X76" s="5"/>
      <c r="Y76" s="5"/>
      <c r="Z76" s="5"/>
      <c r="AA76" s="5"/>
      <c r="AB76" s="5"/>
      <c r="AC76" s="5"/>
      <c r="AD76" s="5"/>
      <c r="AE76" s="5"/>
      <c r="AF76" s="44"/>
      <c r="AG76" s="5"/>
      <c r="AH76" s="34" t="s">
        <v>80</v>
      </c>
      <c r="AI76" s="5"/>
      <c r="AJ76" s="5"/>
      <c r="AK76" s="5"/>
      <c r="AL76" s="2"/>
      <c r="AM76" s="2"/>
      <c r="AN76" s="2"/>
      <c r="AO76" s="2"/>
      <c r="AP76" s="3"/>
    </row>
    <row r="77" spans="2:42" ht="12" customHeight="1" x14ac:dyDescent="0.3">
      <c r="B77" s="29">
        <v>68</v>
      </c>
      <c r="C77" s="144" t="s">
        <v>130</v>
      </c>
      <c r="D77" s="145"/>
      <c r="E77" s="38">
        <f t="shared" si="0"/>
        <v>3</v>
      </c>
      <c r="F77" s="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2"/>
      <c r="X77" s="2"/>
      <c r="Y77" s="2"/>
      <c r="Z77" s="2"/>
      <c r="AA77" s="2"/>
      <c r="AB77" s="2"/>
      <c r="AC77" s="2"/>
      <c r="AD77" s="2"/>
      <c r="AE77" s="2"/>
      <c r="AF77" s="44"/>
      <c r="AG77" s="2"/>
      <c r="AH77" s="2"/>
      <c r="AI77" s="2"/>
      <c r="AJ77" s="47" t="s">
        <v>80</v>
      </c>
      <c r="AK77" s="47" t="s">
        <v>80</v>
      </c>
      <c r="AL77" s="2"/>
      <c r="AM77" s="47" t="s">
        <v>80</v>
      </c>
      <c r="AN77" s="2"/>
      <c r="AO77" s="2"/>
      <c r="AP77" s="3"/>
    </row>
    <row r="78" spans="2:42" ht="12" customHeight="1" x14ac:dyDescent="0.3">
      <c r="B78" s="29">
        <v>69</v>
      </c>
      <c r="C78" s="144" t="s">
        <v>227</v>
      </c>
      <c r="D78" s="145"/>
      <c r="E78" s="38">
        <f t="shared" si="0"/>
        <v>2</v>
      </c>
      <c r="F78" s="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2"/>
      <c r="X78" s="2"/>
      <c r="Y78" s="2"/>
      <c r="Z78" s="2"/>
      <c r="AA78" s="2"/>
      <c r="AB78" s="2"/>
      <c r="AC78" s="2"/>
      <c r="AD78" s="2"/>
      <c r="AE78" s="2"/>
      <c r="AF78" s="44"/>
      <c r="AG78" s="2"/>
      <c r="AH78" s="2"/>
      <c r="AI78" s="2"/>
      <c r="AJ78" s="2"/>
      <c r="AK78" s="2"/>
      <c r="AL78" s="34" t="s">
        <v>80</v>
      </c>
      <c r="AM78" s="47" t="s">
        <v>80</v>
      </c>
      <c r="AN78" s="2"/>
      <c r="AO78" s="2"/>
      <c r="AP78" s="3"/>
    </row>
    <row r="79" spans="2:42" ht="12" customHeight="1" x14ac:dyDescent="0.3">
      <c r="B79" s="29">
        <v>70</v>
      </c>
      <c r="C79" s="144" t="s">
        <v>228</v>
      </c>
      <c r="D79" s="145"/>
      <c r="E79" s="38">
        <f t="shared" ref="E79:E80" si="2">COUNTIF(F79:AP79,"x")</f>
        <v>1</v>
      </c>
      <c r="F79" s="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2"/>
      <c r="X79" s="2"/>
      <c r="Y79" s="2"/>
      <c r="Z79" s="2"/>
      <c r="AA79" s="2"/>
      <c r="AB79" s="2"/>
      <c r="AC79" s="2"/>
      <c r="AD79" s="2"/>
      <c r="AE79" s="2"/>
      <c r="AF79" s="44"/>
      <c r="AG79" s="2"/>
      <c r="AH79" s="2"/>
      <c r="AI79" s="2"/>
      <c r="AJ79" s="2"/>
      <c r="AK79" s="2"/>
      <c r="AL79" s="34" t="s">
        <v>80</v>
      </c>
      <c r="AM79" s="2"/>
      <c r="AN79" s="2"/>
      <c r="AO79" s="2"/>
      <c r="AP79" s="3"/>
    </row>
    <row r="80" spans="2:42" ht="12" customHeight="1" x14ac:dyDescent="0.3">
      <c r="B80" s="29">
        <v>71</v>
      </c>
      <c r="C80" s="144" t="s">
        <v>229</v>
      </c>
      <c r="D80" s="145"/>
      <c r="E80" s="38">
        <f t="shared" si="2"/>
        <v>2</v>
      </c>
      <c r="F80" s="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2"/>
      <c r="X80" s="2"/>
      <c r="Y80" s="2"/>
      <c r="Z80" s="2"/>
      <c r="AA80" s="2"/>
      <c r="AB80" s="2"/>
      <c r="AC80" s="2"/>
      <c r="AD80" s="2"/>
      <c r="AE80" s="2"/>
      <c r="AF80" s="44"/>
      <c r="AG80" s="2"/>
      <c r="AH80" s="2"/>
      <c r="AI80" s="2"/>
      <c r="AJ80" s="2"/>
      <c r="AK80" s="2"/>
      <c r="AL80" s="34" t="s">
        <v>80</v>
      </c>
      <c r="AM80" s="47" t="s">
        <v>80</v>
      </c>
      <c r="AN80" s="2"/>
      <c r="AO80" s="2"/>
      <c r="AP80" s="3"/>
    </row>
    <row r="81" spans="2:45" ht="12" customHeight="1" x14ac:dyDescent="0.3">
      <c r="B81" s="29">
        <v>72</v>
      </c>
      <c r="C81" s="150" t="s">
        <v>235</v>
      </c>
      <c r="D81" s="151"/>
      <c r="E81" s="97">
        <f t="shared" ref="E81:E83" si="3">COUNTIF(F81:AP81,"x")</f>
        <v>0</v>
      </c>
      <c r="F81" s="44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5"/>
    </row>
    <row r="82" spans="2:45" ht="12" customHeight="1" x14ac:dyDescent="0.3">
      <c r="B82" s="29">
        <v>73</v>
      </c>
      <c r="C82" s="144"/>
      <c r="D82" s="145"/>
      <c r="E82" s="38">
        <f t="shared" si="3"/>
        <v>0</v>
      </c>
      <c r="F82" s="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2"/>
      <c r="X82" s="2"/>
      <c r="Y82" s="2"/>
      <c r="Z82" s="2"/>
      <c r="AA82" s="2"/>
      <c r="AB82" s="2"/>
      <c r="AC82" s="2"/>
      <c r="AD82" s="2"/>
      <c r="AE82" s="2"/>
      <c r="AF82" s="44"/>
      <c r="AG82" s="2"/>
      <c r="AH82" s="2"/>
      <c r="AI82" s="2"/>
      <c r="AJ82" s="2"/>
      <c r="AK82" s="2"/>
      <c r="AL82" s="2"/>
      <c r="AM82" s="2"/>
      <c r="AN82" s="2"/>
      <c r="AO82" s="2"/>
      <c r="AP82" s="3"/>
    </row>
    <row r="83" spans="2:45" ht="12" customHeight="1" x14ac:dyDescent="0.3">
      <c r="B83" s="29">
        <v>74</v>
      </c>
      <c r="C83" s="144"/>
      <c r="D83" s="145"/>
      <c r="E83" s="38">
        <f t="shared" si="3"/>
        <v>0</v>
      </c>
      <c r="F83" s="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"/>
      <c r="X83" s="2"/>
      <c r="Y83" s="2"/>
      <c r="Z83" s="2"/>
      <c r="AA83" s="2"/>
      <c r="AB83" s="2"/>
      <c r="AC83" s="2"/>
      <c r="AD83" s="2"/>
      <c r="AE83" s="2"/>
      <c r="AF83" s="44"/>
      <c r="AG83" s="2"/>
      <c r="AH83" s="2"/>
      <c r="AI83" s="2"/>
      <c r="AJ83" s="2"/>
      <c r="AK83" s="2"/>
      <c r="AL83" s="2"/>
      <c r="AM83" s="2"/>
      <c r="AN83" s="2"/>
      <c r="AO83" s="2"/>
      <c r="AP83" s="3"/>
    </row>
    <row r="84" spans="2:45" ht="13.2" customHeight="1" thickBot="1" x14ac:dyDescent="0.25">
      <c r="AN84" s="51"/>
    </row>
    <row r="85" spans="2:45" ht="12" customHeight="1" x14ac:dyDescent="0.3">
      <c r="B85" s="28">
        <v>1</v>
      </c>
      <c r="C85" s="148" t="s">
        <v>81</v>
      </c>
      <c r="D85" s="149"/>
      <c r="E85" s="37">
        <f>COUNTIF(F85:AP85,"x")</f>
        <v>6</v>
      </c>
      <c r="F85" s="40" t="s">
        <v>80</v>
      </c>
      <c r="G85" s="40" t="s">
        <v>80</v>
      </c>
      <c r="H85" s="40" t="s">
        <v>80</v>
      </c>
      <c r="I85" s="40" t="s">
        <v>80</v>
      </c>
      <c r="J85" s="40" t="s">
        <v>80</v>
      </c>
      <c r="K85" s="35"/>
      <c r="L85" s="40" t="s">
        <v>80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6"/>
      <c r="AI85" s="6"/>
      <c r="AJ85" s="6"/>
      <c r="AK85" s="6"/>
      <c r="AL85" s="6"/>
      <c r="AM85" s="6"/>
      <c r="AN85" s="6"/>
      <c r="AO85" s="6"/>
      <c r="AP85" s="7"/>
      <c r="AR85"/>
    </row>
    <row r="86" spans="2:45" ht="12" customHeight="1" x14ac:dyDescent="0.3">
      <c r="B86" s="29">
        <v>2</v>
      </c>
      <c r="C86" s="144" t="s">
        <v>83</v>
      </c>
      <c r="D86" s="145"/>
      <c r="E86" s="38">
        <f>COUNTIF(F86:AP86,"x")</f>
        <v>5</v>
      </c>
      <c r="F86" s="34" t="s">
        <v>80</v>
      </c>
      <c r="G86" s="34" t="s">
        <v>80</v>
      </c>
      <c r="H86" s="36"/>
      <c r="I86" s="34" t="s">
        <v>80</v>
      </c>
      <c r="J86" s="34" t="s">
        <v>80</v>
      </c>
      <c r="K86" s="36"/>
      <c r="L86" s="36"/>
      <c r="M86" s="34" t="s">
        <v>80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2"/>
      <c r="AI86" s="2"/>
      <c r="AJ86" s="2"/>
      <c r="AK86" s="2"/>
      <c r="AL86" s="2"/>
      <c r="AM86" s="2"/>
      <c r="AN86" s="2"/>
      <c r="AO86" s="2"/>
      <c r="AP86" s="3"/>
    </row>
    <row r="87" spans="2:45" ht="12" customHeight="1" x14ac:dyDescent="0.3">
      <c r="B87" s="42">
        <v>3</v>
      </c>
      <c r="C87" s="144" t="s">
        <v>115</v>
      </c>
      <c r="D87" s="145"/>
      <c r="E87" s="38">
        <f t="shared" ref="E87:E147" si="4">COUNTIF(F87:AP87,"x")</f>
        <v>1</v>
      </c>
      <c r="F87" s="34" t="s">
        <v>80</v>
      </c>
      <c r="G87" s="46"/>
      <c r="H87" s="46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36"/>
      <c r="AG87" s="43"/>
      <c r="AH87" s="44"/>
      <c r="AI87" s="44"/>
      <c r="AJ87" s="44"/>
      <c r="AK87" s="44"/>
      <c r="AL87" s="44"/>
      <c r="AM87" s="44"/>
      <c r="AN87" s="44"/>
      <c r="AO87" s="44"/>
      <c r="AP87" s="45"/>
      <c r="AR87"/>
    </row>
    <row r="88" spans="2:45" ht="12" customHeight="1" x14ac:dyDescent="0.3">
      <c r="B88" s="29">
        <v>4</v>
      </c>
      <c r="C88" s="144" t="s">
        <v>86</v>
      </c>
      <c r="D88" s="145"/>
      <c r="E88" s="38">
        <f t="shared" si="4"/>
        <v>15</v>
      </c>
      <c r="F88" s="34" t="s">
        <v>80</v>
      </c>
      <c r="G88" s="34" t="s">
        <v>80</v>
      </c>
      <c r="H88" s="34" t="s">
        <v>80</v>
      </c>
      <c r="I88" s="34" t="s">
        <v>80</v>
      </c>
      <c r="J88" s="34" t="s">
        <v>80</v>
      </c>
      <c r="K88" s="34" t="s">
        <v>80</v>
      </c>
      <c r="L88" s="34" t="s">
        <v>80</v>
      </c>
      <c r="M88" s="34" t="s">
        <v>80</v>
      </c>
      <c r="N88" s="34" t="s">
        <v>80</v>
      </c>
      <c r="O88" s="34" t="s">
        <v>80</v>
      </c>
      <c r="P88" s="34" t="s">
        <v>80</v>
      </c>
      <c r="Q88" s="34" t="s">
        <v>80</v>
      </c>
      <c r="R88" s="34" t="s">
        <v>80</v>
      </c>
      <c r="S88" s="34" t="s">
        <v>80</v>
      </c>
      <c r="T88" s="34" t="s">
        <v>80</v>
      </c>
      <c r="U88" s="36"/>
      <c r="V88" s="36"/>
      <c r="W88" s="36"/>
      <c r="X88" s="36"/>
      <c r="Y88" s="36"/>
      <c r="Z88" s="2"/>
      <c r="AA88" s="2"/>
      <c r="AB88" s="2"/>
      <c r="AC88" s="2"/>
      <c r="AD88" s="2"/>
      <c r="AE88" s="2"/>
      <c r="AF88" s="36"/>
      <c r="AG88" s="2"/>
      <c r="AH88" s="2"/>
      <c r="AI88" s="2"/>
      <c r="AJ88" s="2"/>
      <c r="AK88" s="2"/>
      <c r="AL88" s="2"/>
      <c r="AM88" s="2"/>
      <c r="AN88" s="2"/>
      <c r="AO88" s="2"/>
      <c r="AP88" s="3"/>
      <c r="AR88"/>
    </row>
    <row r="89" spans="2:45" ht="12" customHeight="1" x14ac:dyDescent="0.3">
      <c r="B89" s="42">
        <v>5</v>
      </c>
      <c r="C89" s="144" t="s">
        <v>116</v>
      </c>
      <c r="D89" s="145"/>
      <c r="E89" s="38">
        <f t="shared" si="4"/>
        <v>1</v>
      </c>
      <c r="F89" s="34" t="s">
        <v>80</v>
      </c>
      <c r="G89" s="46"/>
      <c r="H89" s="46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36"/>
      <c r="AG89" s="43"/>
      <c r="AH89" s="44"/>
      <c r="AI89" s="44"/>
      <c r="AJ89" s="44"/>
      <c r="AK89" s="44"/>
      <c r="AL89" s="44"/>
      <c r="AM89" s="44"/>
      <c r="AN89" s="44"/>
      <c r="AO89" s="44"/>
      <c r="AP89" s="45"/>
      <c r="AR89"/>
    </row>
    <row r="90" spans="2:45" ht="12" customHeight="1" x14ac:dyDescent="0.3">
      <c r="B90" s="42">
        <v>6</v>
      </c>
      <c r="C90" s="144" t="s">
        <v>117</v>
      </c>
      <c r="D90" s="145"/>
      <c r="E90" s="38">
        <f t="shared" si="4"/>
        <v>1</v>
      </c>
      <c r="F90" s="34" t="s">
        <v>80</v>
      </c>
      <c r="G90" s="46"/>
      <c r="H90" s="46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36"/>
      <c r="AG90" s="43"/>
      <c r="AH90" s="44"/>
      <c r="AI90" s="44"/>
      <c r="AJ90" s="44"/>
      <c r="AK90" s="44"/>
      <c r="AL90" s="44"/>
      <c r="AM90" s="44"/>
      <c r="AN90" s="44"/>
      <c r="AO90" s="44"/>
      <c r="AP90" s="45"/>
      <c r="AR90"/>
    </row>
    <row r="91" spans="2:45" ht="12" customHeight="1" x14ac:dyDescent="0.3">
      <c r="B91" s="29">
        <v>7</v>
      </c>
      <c r="C91" s="144" t="s">
        <v>82</v>
      </c>
      <c r="D91" s="145"/>
      <c r="E91" s="38">
        <f t="shared" si="4"/>
        <v>2</v>
      </c>
      <c r="F91" s="13"/>
      <c r="G91" s="34" t="s">
        <v>80</v>
      </c>
      <c r="H91" s="34" t="s">
        <v>80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2"/>
      <c r="AI91" s="2"/>
      <c r="AJ91" s="2"/>
      <c r="AK91" s="2"/>
      <c r="AL91" s="2"/>
      <c r="AM91" s="2"/>
      <c r="AN91" s="2"/>
      <c r="AO91" s="2"/>
      <c r="AP91" s="3"/>
    </row>
    <row r="92" spans="2:45" ht="12" customHeight="1" x14ac:dyDescent="0.3">
      <c r="B92" s="42">
        <v>8</v>
      </c>
      <c r="C92" s="144" t="s">
        <v>84</v>
      </c>
      <c r="D92" s="145"/>
      <c r="E92" s="38">
        <f t="shared" si="4"/>
        <v>4</v>
      </c>
      <c r="F92" s="13"/>
      <c r="G92" s="34" t="s">
        <v>80</v>
      </c>
      <c r="H92" s="34" t="s">
        <v>80</v>
      </c>
      <c r="I92" s="34" t="s">
        <v>80</v>
      </c>
      <c r="J92" s="34" t="s">
        <v>80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2"/>
      <c r="AI92" s="2"/>
      <c r="AJ92" s="2"/>
      <c r="AK92" s="2"/>
      <c r="AL92" s="2"/>
      <c r="AM92" s="2"/>
      <c r="AN92" s="2"/>
      <c r="AO92" s="2"/>
      <c r="AP92" s="3"/>
      <c r="AR92"/>
      <c r="AS92"/>
    </row>
    <row r="93" spans="2:45" ht="12" customHeight="1" x14ac:dyDescent="0.3">
      <c r="B93" s="42">
        <v>9</v>
      </c>
      <c r="C93" s="144" t="s">
        <v>85</v>
      </c>
      <c r="D93" s="145"/>
      <c r="E93" s="38">
        <f t="shared" si="4"/>
        <v>3</v>
      </c>
      <c r="F93" s="13"/>
      <c r="G93" s="34" t="s">
        <v>80</v>
      </c>
      <c r="H93" s="34" t="s">
        <v>80</v>
      </c>
      <c r="I93" s="36"/>
      <c r="J93" s="36"/>
      <c r="K93" s="34" t="s">
        <v>80</v>
      </c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2"/>
      <c r="AI93" s="2"/>
      <c r="AJ93" s="2"/>
      <c r="AK93" s="2"/>
      <c r="AL93" s="2"/>
      <c r="AM93" s="2"/>
      <c r="AN93" s="2"/>
      <c r="AO93" s="2"/>
      <c r="AP93" s="3"/>
    </row>
    <row r="94" spans="2:45" ht="12" customHeight="1" x14ac:dyDescent="0.3">
      <c r="B94" s="29">
        <v>10</v>
      </c>
      <c r="C94" s="144" t="s">
        <v>87</v>
      </c>
      <c r="D94" s="145"/>
      <c r="E94" s="38">
        <f t="shared" si="4"/>
        <v>2</v>
      </c>
      <c r="F94" s="13"/>
      <c r="G94" s="36"/>
      <c r="H94" s="34" t="s">
        <v>80</v>
      </c>
      <c r="I94" s="34" t="s">
        <v>80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2"/>
      <c r="AA94" s="2"/>
      <c r="AB94" s="2"/>
      <c r="AC94" s="2"/>
      <c r="AD94" s="2"/>
      <c r="AE94" s="2"/>
      <c r="AF94" s="36"/>
      <c r="AG94" s="2"/>
      <c r="AH94" s="2"/>
      <c r="AI94" s="2"/>
      <c r="AJ94" s="2"/>
      <c r="AK94" s="2"/>
      <c r="AL94" s="2"/>
      <c r="AM94" s="2"/>
      <c r="AN94" s="2"/>
      <c r="AO94" s="2"/>
      <c r="AP94" s="3"/>
      <c r="AR94"/>
    </row>
    <row r="95" spans="2:45" ht="12" customHeight="1" x14ac:dyDescent="0.3">
      <c r="B95" s="42">
        <v>11</v>
      </c>
      <c r="C95" s="144" t="s">
        <v>88</v>
      </c>
      <c r="D95" s="145"/>
      <c r="E95" s="38">
        <f t="shared" si="4"/>
        <v>2</v>
      </c>
      <c r="F95" s="13"/>
      <c r="G95" s="36"/>
      <c r="H95" s="36"/>
      <c r="I95" s="34" t="s">
        <v>80</v>
      </c>
      <c r="J95" s="36"/>
      <c r="K95" s="36"/>
      <c r="L95" s="34" t="s">
        <v>80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2"/>
      <c r="AA95" s="2"/>
      <c r="AB95" s="2"/>
      <c r="AC95" s="2"/>
      <c r="AD95" s="2"/>
      <c r="AE95" s="2"/>
      <c r="AF95" s="36"/>
      <c r="AG95" s="2"/>
      <c r="AH95" s="2"/>
      <c r="AI95" s="2"/>
      <c r="AJ95" s="2"/>
      <c r="AK95" s="2"/>
      <c r="AL95" s="2"/>
      <c r="AM95" s="2"/>
      <c r="AN95" s="2"/>
      <c r="AO95" s="2"/>
      <c r="AP95" s="3"/>
      <c r="AR95"/>
    </row>
    <row r="96" spans="2:45" ht="12" customHeight="1" x14ac:dyDescent="0.3">
      <c r="B96" s="42">
        <v>12</v>
      </c>
      <c r="C96" s="144" t="s">
        <v>89</v>
      </c>
      <c r="D96" s="145"/>
      <c r="E96" s="38">
        <f t="shared" si="4"/>
        <v>2</v>
      </c>
      <c r="F96" s="13"/>
      <c r="G96" s="36"/>
      <c r="H96" s="36"/>
      <c r="I96" s="36"/>
      <c r="J96" s="34" t="s">
        <v>80</v>
      </c>
      <c r="K96" s="34" t="s">
        <v>80</v>
      </c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2"/>
      <c r="AA96" s="2"/>
      <c r="AB96" s="2"/>
      <c r="AC96" s="2"/>
      <c r="AD96" s="2"/>
      <c r="AE96" s="2"/>
      <c r="AF96" s="36"/>
      <c r="AG96" s="2"/>
      <c r="AH96" s="2"/>
      <c r="AI96" s="2"/>
      <c r="AJ96" s="2"/>
      <c r="AK96" s="2"/>
      <c r="AL96" s="2"/>
      <c r="AM96" s="2"/>
      <c r="AN96" s="2"/>
      <c r="AO96" s="2"/>
      <c r="AP96" s="3"/>
      <c r="AR96"/>
    </row>
    <row r="97" spans="2:44" ht="12" customHeight="1" x14ac:dyDescent="0.3">
      <c r="B97" s="29">
        <v>13</v>
      </c>
      <c r="C97" s="144" t="s">
        <v>90</v>
      </c>
      <c r="D97" s="145"/>
      <c r="E97" s="38">
        <f t="shared" si="4"/>
        <v>1</v>
      </c>
      <c r="F97" s="13"/>
      <c r="G97" s="36"/>
      <c r="H97" s="36"/>
      <c r="I97" s="36"/>
      <c r="J97" s="34" t="s">
        <v>80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2"/>
      <c r="AA97" s="2"/>
      <c r="AB97" s="2"/>
      <c r="AC97" s="2"/>
      <c r="AD97" s="2"/>
      <c r="AE97" s="2"/>
      <c r="AF97" s="36"/>
      <c r="AG97" s="2"/>
      <c r="AH97" s="2"/>
      <c r="AI97" s="2"/>
      <c r="AJ97" s="2"/>
      <c r="AK97" s="2"/>
      <c r="AL97" s="2"/>
      <c r="AM97" s="2"/>
      <c r="AN97" s="2"/>
      <c r="AO97" s="2"/>
      <c r="AP97" s="3"/>
      <c r="AR97"/>
    </row>
    <row r="98" spans="2:44" ht="12" customHeight="1" x14ac:dyDescent="0.3">
      <c r="B98" s="42">
        <v>14</v>
      </c>
      <c r="C98" s="144" t="s">
        <v>91</v>
      </c>
      <c r="D98" s="145"/>
      <c r="E98" s="38">
        <f t="shared" si="4"/>
        <v>10</v>
      </c>
      <c r="F98" s="13"/>
      <c r="G98" s="36"/>
      <c r="H98" s="36"/>
      <c r="I98" s="36"/>
      <c r="J98" s="36"/>
      <c r="K98" s="34" t="s">
        <v>80</v>
      </c>
      <c r="L98" s="36"/>
      <c r="M98" s="34" t="s">
        <v>80</v>
      </c>
      <c r="N98" s="34" t="s">
        <v>80</v>
      </c>
      <c r="O98" s="36"/>
      <c r="P98" s="34" t="s">
        <v>80</v>
      </c>
      <c r="Q98" s="34" t="s">
        <v>80</v>
      </c>
      <c r="R98" s="36"/>
      <c r="S98" s="36"/>
      <c r="T98" s="34" t="s">
        <v>80</v>
      </c>
      <c r="U98" s="34" t="s">
        <v>80</v>
      </c>
      <c r="V98" s="34" t="s">
        <v>80</v>
      </c>
      <c r="W98" s="34" t="s">
        <v>80</v>
      </c>
      <c r="X98" s="34" t="s">
        <v>80</v>
      </c>
      <c r="Y98" s="36"/>
      <c r="Z98" s="2"/>
      <c r="AA98" s="2"/>
      <c r="AB98" s="2"/>
      <c r="AC98" s="2"/>
      <c r="AD98" s="2"/>
      <c r="AE98" s="2"/>
      <c r="AF98" s="36"/>
      <c r="AG98" s="2"/>
      <c r="AH98" s="2"/>
      <c r="AI98" s="2"/>
      <c r="AJ98" s="2"/>
      <c r="AK98" s="2"/>
      <c r="AL98" s="2"/>
      <c r="AM98" s="2"/>
      <c r="AN98" s="2"/>
      <c r="AO98" s="2"/>
      <c r="AP98" s="3"/>
      <c r="AR98"/>
    </row>
    <row r="99" spans="2:44" ht="12" customHeight="1" x14ac:dyDescent="0.3">
      <c r="B99" s="42">
        <v>15</v>
      </c>
      <c r="C99" s="144" t="s">
        <v>92</v>
      </c>
      <c r="D99" s="145"/>
      <c r="E99" s="38">
        <f t="shared" si="4"/>
        <v>2</v>
      </c>
      <c r="F99" s="13"/>
      <c r="G99" s="36"/>
      <c r="H99" s="36"/>
      <c r="I99" s="36"/>
      <c r="J99" s="36"/>
      <c r="K99" s="34" t="s">
        <v>80</v>
      </c>
      <c r="L99" s="34" t="s">
        <v>80</v>
      </c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2"/>
      <c r="AA99" s="2"/>
      <c r="AB99" s="2"/>
      <c r="AC99" s="2"/>
      <c r="AD99" s="2"/>
      <c r="AE99" s="2"/>
      <c r="AF99" s="36"/>
      <c r="AG99" s="2"/>
      <c r="AH99" s="2"/>
      <c r="AI99" s="2"/>
      <c r="AJ99" s="2"/>
      <c r="AK99" s="2"/>
      <c r="AL99" s="2"/>
      <c r="AM99" s="2"/>
      <c r="AN99" s="2"/>
      <c r="AO99" s="2"/>
      <c r="AP99" s="3"/>
      <c r="AR99"/>
    </row>
    <row r="100" spans="2:44" ht="12" customHeight="1" x14ac:dyDescent="0.3">
      <c r="B100" s="29">
        <v>16</v>
      </c>
      <c r="C100" s="144" t="s">
        <v>93</v>
      </c>
      <c r="D100" s="145"/>
      <c r="E100" s="38">
        <f t="shared" si="4"/>
        <v>1</v>
      </c>
      <c r="F100" s="13"/>
      <c r="G100" s="36"/>
      <c r="H100" s="36"/>
      <c r="I100" s="36"/>
      <c r="J100" s="36"/>
      <c r="K100" s="34" t="s">
        <v>80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2"/>
      <c r="AA100" s="2"/>
      <c r="AB100" s="2"/>
      <c r="AC100" s="2"/>
      <c r="AD100" s="2"/>
      <c r="AE100" s="2"/>
      <c r="AF100" s="36"/>
      <c r="AG100" s="2"/>
      <c r="AH100" s="2"/>
      <c r="AI100" s="2"/>
      <c r="AJ100" s="2"/>
      <c r="AK100" s="2"/>
      <c r="AL100" s="2"/>
      <c r="AM100" s="2"/>
      <c r="AN100" s="2"/>
      <c r="AO100" s="2"/>
      <c r="AP100" s="3"/>
    </row>
    <row r="101" spans="2:44" ht="12" customHeight="1" x14ac:dyDescent="0.3">
      <c r="B101" s="42">
        <v>17</v>
      </c>
      <c r="C101" s="144" t="s">
        <v>94</v>
      </c>
      <c r="D101" s="145"/>
      <c r="E101" s="38">
        <f t="shared" si="4"/>
        <v>17</v>
      </c>
      <c r="F101" s="13"/>
      <c r="G101" s="36"/>
      <c r="H101" s="36"/>
      <c r="I101" s="36"/>
      <c r="J101" s="36"/>
      <c r="K101" s="36"/>
      <c r="L101" s="34" t="s">
        <v>80</v>
      </c>
      <c r="M101" s="34" t="s">
        <v>80</v>
      </c>
      <c r="N101" s="34" t="s">
        <v>80</v>
      </c>
      <c r="O101" s="34" t="s">
        <v>80</v>
      </c>
      <c r="P101" s="34" t="s">
        <v>80</v>
      </c>
      <c r="Q101" s="34" t="s">
        <v>80</v>
      </c>
      <c r="R101" s="34" t="s">
        <v>80</v>
      </c>
      <c r="S101" s="34" t="s">
        <v>80</v>
      </c>
      <c r="T101" s="34" t="s">
        <v>80</v>
      </c>
      <c r="U101" s="34" t="s">
        <v>80</v>
      </c>
      <c r="V101" s="34" t="s">
        <v>80</v>
      </c>
      <c r="W101" s="34" t="s">
        <v>80</v>
      </c>
      <c r="X101" s="34" t="s">
        <v>80</v>
      </c>
      <c r="Y101" s="47" t="s">
        <v>80</v>
      </c>
      <c r="Z101" s="34" t="s">
        <v>80</v>
      </c>
      <c r="AA101" s="2"/>
      <c r="AB101" s="47" t="s">
        <v>80</v>
      </c>
      <c r="AC101" s="34" t="s">
        <v>80</v>
      </c>
      <c r="AD101" s="2"/>
      <c r="AE101" s="2"/>
      <c r="AF101" s="36"/>
      <c r="AG101" s="2"/>
      <c r="AH101" s="2"/>
      <c r="AI101" s="2"/>
      <c r="AJ101" s="2"/>
      <c r="AK101" s="2"/>
      <c r="AL101" s="2"/>
      <c r="AM101" s="2"/>
      <c r="AN101" s="2"/>
      <c r="AO101" s="2"/>
      <c r="AP101" s="3"/>
    </row>
    <row r="102" spans="2:44" ht="12" customHeight="1" x14ac:dyDescent="0.3">
      <c r="B102" s="42">
        <v>18</v>
      </c>
      <c r="C102" s="144" t="s">
        <v>95</v>
      </c>
      <c r="D102" s="145"/>
      <c r="E102" s="38">
        <f t="shared" si="4"/>
        <v>1</v>
      </c>
      <c r="F102" s="13"/>
      <c r="G102" s="36"/>
      <c r="H102" s="36"/>
      <c r="I102" s="36"/>
      <c r="J102" s="36"/>
      <c r="K102" s="36"/>
      <c r="L102" s="34" t="s">
        <v>80</v>
      </c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2"/>
      <c r="AA102" s="2"/>
      <c r="AB102" s="2"/>
      <c r="AC102" s="2"/>
      <c r="AD102" s="2"/>
      <c r="AE102" s="2"/>
      <c r="AF102" s="36"/>
      <c r="AG102" s="2"/>
      <c r="AH102" s="2"/>
      <c r="AI102" s="2"/>
      <c r="AJ102" s="2"/>
      <c r="AK102" s="2"/>
      <c r="AL102" s="2"/>
      <c r="AM102" s="2"/>
      <c r="AN102" s="2"/>
      <c r="AO102" s="2"/>
      <c r="AP102" s="3"/>
    </row>
    <row r="103" spans="2:44" ht="12" customHeight="1" x14ac:dyDescent="0.3">
      <c r="B103" s="29">
        <v>19</v>
      </c>
      <c r="C103" s="144" t="s">
        <v>96</v>
      </c>
      <c r="D103" s="145"/>
      <c r="E103" s="38">
        <f t="shared" si="4"/>
        <v>4</v>
      </c>
      <c r="F103" s="13"/>
      <c r="G103" s="36"/>
      <c r="H103" s="36"/>
      <c r="I103" s="36"/>
      <c r="J103" s="36"/>
      <c r="K103" s="36"/>
      <c r="L103" s="36"/>
      <c r="M103" s="34" t="s">
        <v>80</v>
      </c>
      <c r="N103" s="34" t="s">
        <v>80</v>
      </c>
      <c r="O103" s="34" t="s">
        <v>80</v>
      </c>
      <c r="P103" s="36"/>
      <c r="Q103" s="34" t="s">
        <v>80</v>
      </c>
      <c r="R103" s="36"/>
      <c r="S103" s="36"/>
      <c r="T103" s="36"/>
      <c r="U103" s="36"/>
      <c r="V103" s="36"/>
      <c r="W103" s="36"/>
      <c r="X103" s="36"/>
      <c r="Y103" s="36"/>
      <c r="Z103" s="2"/>
      <c r="AA103" s="2"/>
      <c r="AB103" s="2"/>
      <c r="AC103" s="2"/>
      <c r="AD103" s="2"/>
      <c r="AE103" s="2"/>
      <c r="AF103" s="36"/>
      <c r="AG103" s="2"/>
      <c r="AH103" s="2"/>
      <c r="AI103" s="2"/>
      <c r="AJ103" s="2"/>
      <c r="AK103" s="2"/>
      <c r="AL103" s="2"/>
      <c r="AM103" s="2"/>
      <c r="AN103" s="2"/>
      <c r="AO103" s="2"/>
      <c r="AP103" s="3"/>
    </row>
    <row r="104" spans="2:44" ht="12" customHeight="1" x14ac:dyDescent="0.3">
      <c r="B104" s="42">
        <v>20</v>
      </c>
      <c r="C104" s="144" t="s">
        <v>97</v>
      </c>
      <c r="D104" s="145"/>
      <c r="E104" s="38">
        <f t="shared" si="4"/>
        <v>2</v>
      </c>
      <c r="F104" s="13"/>
      <c r="G104" s="36"/>
      <c r="H104" s="36"/>
      <c r="I104" s="36"/>
      <c r="J104" s="36"/>
      <c r="K104" s="36"/>
      <c r="L104" s="36"/>
      <c r="M104" s="34" t="s">
        <v>80</v>
      </c>
      <c r="N104" s="36"/>
      <c r="O104" s="34" t="s">
        <v>80</v>
      </c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2"/>
      <c r="AA104" s="2"/>
      <c r="AB104" s="2"/>
      <c r="AC104" s="2"/>
      <c r="AD104" s="2"/>
      <c r="AE104" s="2"/>
      <c r="AF104" s="36"/>
      <c r="AG104" s="2"/>
      <c r="AH104" s="2"/>
      <c r="AI104" s="2"/>
      <c r="AJ104" s="2"/>
      <c r="AK104" s="2"/>
      <c r="AL104" s="2"/>
      <c r="AM104" s="2"/>
      <c r="AN104" s="2"/>
      <c r="AO104" s="2"/>
      <c r="AP104" s="3"/>
    </row>
    <row r="105" spans="2:44" ht="12" customHeight="1" x14ac:dyDescent="0.3">
      <c r="B105" s="42">
        <v>21</v>
      </c>
      <c r="C105" s="144" t="s">
        <v>98</v>
      </c>
      <c r="D105" s="145"/>
      <c r="E105" s="38">
        <f t="shared" si="4"/>
        <v>6</v>
      </c>
      <c r="F105" s="13"/>
      <c r="G105" s="36"/>
      <c r="H105" s="36"/>
      <c r="I105" s="36"/>
      <c r="J105" s="36"/>
      <c r="K105" s="36"/>
      <c r="L105" s="36"/>
      <c r="M105" s="36"/>
      <c r="N105" s="34" t="s">
        <v>80</v>
      </c>
      <c r="O105" s="34" t="s">
        <v>80</v>
      </c>
      <c r="P105" s="34" t="s">
        <v>80</v>
      </c>
      <c r="Q105" s="34" t="s">
        <v>80</v>
      </c>
      <c r="R105" s="34" t="s">
        <v>80</v>
      </c>
      <c r="S105" s="34" t="s">
        <v>80</v>
      </c>
      <c r="T105" s="36"/>
      <c r="U105" s="36"/>
      <c r="V105" s="36"/>
      <c r="W105" s="36"/>
      <c r="X105" s="36"/>
      <c r="Y105" s="36"/>
      <c r="Z105" s="2"/>
      <c r="AA105" s="2"/>
      <c r="AB105" s="2"/>
      <c r="AC105" s="2"/>
      <c r="AD105" s="2"/>
      <c r="AE105" s="2"/>
      <c r="AF105" s="36"/>
      <c r="AG105" s="2"/>
      <c r="AH105" s="2"/>
      <c r="AI105" s="2"/>
      <c r="AJ105" s="2"/>
      <c r="AK105" s="2"/>
      <c r="AL105" s="2"/>
      <c r="AM105" s="2"/>
      <c r="AN105" s="2"/>
      <c r="AO105" s="2"/>
      <c r="AP105" s="3"/>
    </row>
    <row r="106" spans="2:44" ht="12" customHeight="1" x14ac:dyDescent="0.3">
      <c r="B106" s="29">
        <v>22</v>
      </c>
      <c r="C106" s="144" t="s">
        <v>99</v>
      </c>
      <c r="D106" s="145"/>
      <c r="E106" s="38">
        <f t="shared" si="4"/>
        <v>1</v>
      </c>
      <c r="F106" s="13"/>
      <c r="G106" s="36"/>
      <c r="H106" s="36"/>
      <c r="I106" s="36"/>
      <c r="J106" s="36"/>
      <c r="K106" s="36"/>
      <c r="L106" s="36"/>
      <c r="M106" s="36"/>
      <c r="N106" s="34" t="s">
        <v>80</v>
      </c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2"/>
      <c r="AA106" s="2"/>
      <c r="AB106" s="2"/>
      <c r="AC106" s="2"/>
      <c r="AD106" s="2"/>
      <c r="AE106" s="2"/>
      <c r="AF106" s="36"/>
      <c r="AG106" s="2"/>
      <c r="AH106" s="2"/>
      <c r="AI106" s="2"/>
      <c r="AJ106" s="2"/>
      <c r="AK106" s="2"/>
      <c r="AL106" s="2"/>
      <c r="AM106" s="2"/>
      <c r="AN106" s="2"/>
      <c r="AO106" s="2"/>
      <c r="AP106" s="3"/>
    </row>
    <row r="107" spans="2:44" ht="12" customHeight="1" x14ac:dyDescent="0.3">
      <c r="B107" s="42">
        <v>23</v>
      </c>
      <c r="C107" s="144" t="s">
        <v>100</v>
      </c>
      <c r="D107" s="145"/>
      <c r="E107" s="38">
        <f t="shared" si="4"/>
        <v>2</v>
      </c>
      <c r="F107" s="13"/>
      <c r="G107" s="36"/>
      <c r="H107" s="36"/>
      <c r="I107" s="36"/>
      <c r="J107" s="36"/>
      <c r="K107" s="36"/>
      <c r="L107" s="36"/>
      <c r="M107" s="36"/>
      <c r="N107" s="36"/>
      <c r="O107" s="34" t="s">
        <v>80</v>
      </c>
      <c r="P107" s="34" t="s">
        <v>80</v>
      </c>
      <c r="Q107" s="36"/>
      <c r="R107" s="36"/>
      <c r="S107" s="36"/>
      <c r="T107" s="36"/>
      <c r="U107" s="36"/>
      <c r="V107" s="36"/>
      <c r="W107" s="36"/>
      <c r="X107" s="36"/>
      <c r="Y107" s="36"/>
      <c r="Z107" s="2"/>
      <c r="AA107" s="2"/>
      <c r="AB107" s="2"/>
      <c r="AC107" s="2"/>
      <c r="AD107" s="2"/>
      <c r="AE107" s="2"/>
      <c r="AF107" s="36"/>
      <c r="AG107" s="2"/>
      <c r="AH107" s="2"/>
      <c r="AI107" s="2"/>
      <c r="AJ107" s="2"/>
      <c r="AK107" s="2"/>
      <c r="AL107" s="2"/>
      <c r="AM107" s="2"/>
      <c r="AN107" s="2"/>
      <c r="AO107" s="2"/>
      <c r="AP107" s="3"/>
    </row>
    <row r="108" spans="2:44" ht="12" customHeight="1" x14ac:dyDescent="0.3">
      <c r="B108" s="42">
        <v>24</v>
      </c>
      <c r="C108" s="144" t="s">
        <v>101</v>
      </c>
      <c r="D108" s="145"/>
      <c r="E108" s="38">
        <f t="shared" si="4"/>
        <v>1</v>
      </c>
      <c r="F108" s="13"/>
      <c r="G108" s="36"/>
      <c r="H108" s="36"/>
      <c r="I108" s="36"/>
      <c r="J108" s="36"/>
      <c r="K108" s="36"/>
      <c r="L108" s="36"/>
      <c r="M108" s="36"/>
      <c r="N108" s="36"/>
      <c r="O108" s="36"/>
      <c r="P108" s="34" t="s">
        <v>80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2"/>
      <c r="AA108" s="2"/>
      <c r="AB108" s="2"/>
      <c r="AC108" s="2"/>
      <c r="AD108" s="2"/>
      <c r="AE108" s="2"/>
      <c r="AF108" s="36"/>
      <c r="AG108" s="2"/>
      <c r="AH108" s="2"/>
      <c r="AI108" s="2"/>
      <c r="AJ108" s="2"/>
      <c r="AK108" s="2"/>
      <c r="AL108" s="2"/>
      <c r="AM108" s="2"/>
      <c r="AN108" s="2"/>
      <c r="AO108" s="2"/>
      <c r="AP108" s="3"/>
    </row>
    <row r="109" spans="2:44" ht="12" customHeight="1" x14ac:dyDescent="0.3">
      <c r="B109" s="29">
        <v>25</v>
      </c>
      <c r="C109" s="144" t="s">
        <v>102</v>
      </c>
      <c r="D109" s="145"/>
      <c r="E109" s="38">
        <f t="shared" si="4"/>
        <v>4</v>
      </c>
      <c r="F109" s="13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4" t="s">
        <v>80</v>
      </c>
      <c r="R109" s="34" t="s">
        <v>80</v>
      </c>
      <c r="S109" s="34" t="s">
        <v>80</v>
      </c>
      <c r="T109" s="34" t="s">
        <v>80</v>
      </c>
      <c r="U109" s="36"/>
      <c r="V109" s="36"/>
      <c r="W109" s="36"/>
      <c r="X109" s="36"/>
      <c r="Y109" s="36"/>
      <c r="Z109" s="2"/>
      <c r="AA109" s="2"/>
      <c r="AB109" s="2"/>
      <c r="AC109" s="2"/>
      <c r="AD109" s="2"/>
      <c r="AE109" s="2"/>
      <c r="AF109" s="36"/>
      <c r="AG109" s="2"/>
      <c r="AH109" s="2"/>
      <c r="AI109" s="2"/>
      <c r="AJ109" s="2"/>
      <c r="AK109" s="2"/>
      <c r="AL109" s="2"/>
      <c r="AM109" s="2"/>
      <c r="AN109" s="2"/>
      <c r="AO109" s="2"/>
      <c r="AP109" s="3"/>
    </row>
    <row r="110" spans="2:44" ht="12" customHeight="1" x14ac:dyDescent="0.3">
      <c r="B110" s="42">
        <v>26</v>
      </c>
      <c r="C110" s="144" t="s">
        <v>103</v>
      </c>
      <c r="D110" s="145"/>
      <c r="E110" s="38">
        <f t="shared" si="4"/>
        <v>18</v>
      </c>
      <c r="F110" s="13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4" t="s">
        <v>80</v>
      </c>
      <c r="S110" s="34" t="s">
        <v>80</v>
      </c>
      <c r="T110" s="34" t="s">
        <v>80</v>
      </c>
      <c r="U110" s="34" t="s">
        <v>80</v>
      </c>
      <c r="V110" s="34" t="s">
        <v>80</v>
      </c>
      <c r="W110" s="34" t="s">
        <v>80</v>
      </c>
      <c r="X110" s="34" t="s">
        <v>80</v>
      </c>
      <c r="Y110" s="47" t="s">
        <v>80</v>
      </c>
      <c r="Z110" s="34" t="s">
        <v>80</v>
      </c>
      <c r="AA110" s="34" t="s">
        <v>80</v>
      </c>
      <c r="AB110" s="47" t="s">
        <v>80</v>
      </c>
      <c r="AC110" s="34" t="s">
        <v>80</v>
      </c>
      <c r="AD110" s="34" t="s">
        <v>80</v>
      </c>
      <c r="AE110" s="2"/>
      <c r="AF110" s="34" t="s">
        <v>80</v>
      </c>
      <c r="AG110" s="47" t="s">
        <v>80</v>
      </c>
      <c r="AH110" s="2"/>
      <c r="AI110" s="2"/>
      <c r="AJ110" s="2"/>
      <c r="AK110" s="47" t="s">
        <v>80</v>
      </c>
      <c r="AL110" s="34" t="s">
        <v>80</v>
      </c>
      <c r="AM110" s="47" t="s">
        <v>80</v>
      </c>
      <c r="AN110" s="2"/>
      <c r="AO110" s="2"/>
      <c r="AP110" s="3"/>
    </row>
    <row r="111" spans="2:44" ht="12" customHeight="1" x14ac:dyDescent="0.3">
      <c r="B111" s="42">
        <v>27</v>
      </c>
      <c r="C111" s="144" t="s">
        <v>104</v>
      </c>
      <c r="D111" s="145"/>
      <c r="E111" s="38">
        <f t="shared" si="4"/>
        <v>3</v>
      </c>
      <c r="F111" s="13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4" t="s">
        <v>80</v>
      </c>
      <c r="S111" s="36"/>
      <c r="T111" s="36"/>
      <c r="U111" s="36"/>
      <c r="V111" s="36"/>
      <c r="W111" s="34" t="s">
        <v>80</v>
      </c>
      <c r="X111" s="34" t="s">
        <v>80</v>
      </c>
      <c r="Y111" s="36"/>
      <c r="Z111" s="2"/>
      <c r="AA111" s="2"/>
      <c r="AB111" s="2"/>
      <c r="AC111" s="2"/>
      <c r="AD111" s="2"/>
      <c r="AE111" s="2"/>
      <c r="AF111" s="36"/>
      <c r="AG111" s="2"/>
      <c r="AH111" s="2"/>
      <c r="AI111" s="2"/>
      <c r="AJ111" s="2"/>
      <c r="AK111" s="2"/>
      <c r="AL111" s="2"/>
      <c r="AM111" s="2"/>
      <c r="AN111" s="2"/>
      <c r="AO111" s="2"/>
      <c r="AP111" s="3"/>
      <c r="AR111"/>
    </row>
    <row r="112" spans="2:44" ht="12" customHeight="1" x14ac:dyDescent="0.3">
      <c r="B112" s="29">
        <v>28</v>
      </c>
      <c r="C112" s="144" t="s">
        <v>105</v>
      </c>
      <c r="D112" s="145"/>
      <c r="E112" s="38">
        <f t="shared" si="4"/>
        <v>2</v>
      </c>
      <c r="F112" s="13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4" t="s">
        <v>80</v>
      </c>
      <c r="T112" s="36"/>
      <c r="U112" s="36"/>
      <c r="V112" s="34" t="s">
        <v>80</v>
      </c>
      <c r="W112" s="36"/>
      <c r="X112" s="36"/>
      <c r="Y112" s="36"/>
      <c r="Z112" s="2"/>
      <c r="AA112" s="2"/>
      <c r="AB112" s="2"/>
      <c r="AC112" s="2"/>
      <c r="AD112" s="2"/>
      <c r="AE112" s="2"/>
      <c r="AF112" s="36"/>
      <c r="AG112" s="2"/>
      <c r="AH112" s="2"/>
      <c r="AI112" s="2"/>
      <c r="AJ112" s="2"/>
      <c r="AK112" s="2"/>
      <c r="AL112" s="2"/>
      <c r="AM112" s="2"/>
      <c r="AN112" s="2"/>
      <c r="AO112" s="2"/>
      <c r="AP112" s="3"/>
    </row>
    <row r="113" spans="2:42" ht="12" customHeight="1" x14ac:dyDescent="0.3">
      <c r="B113" s="42">
        <v>29</v>
      </c>
      <c r="C113" s="144" t="s">
        <v>110</v>
      </c>
      <c r="D113" s="145"/>
      <c r="E113" s="38">
        <f t="shared" si="4"/>
        <v>6</v>
      </c>
      <c r="F113" s="13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4" t="s">
        <v>80</v>
      </c>
      <c r="U113" s="34" t="s">
        <v>80</v>
      </c>
      <c r="V113" s="34" t="s">
        <v>80</v>
      </c>
      <c r="W113" s="34" t="s">
        <v>80</v>
      </c>
      <c r="X113" s="34" t="s">
        <v>80</v>
      </c>
      <c r="Y113" s="47" t="s">
        <v>80</v>
      </c>
      <c r="Z113" s="2"/>
      <c r="AA113" s="2"/>
      <c r="AB113" s="2"/>
      <c r="AC113" s="2"/>
      <c r="AD113" s="2"/>
      <c r="AE113" s="2"/>
      <c r="AF113" s="36"/>
      <c r="AG113" s="2"/>
      <c r="AH113" s="2"/>
      <c r="AI113" s="2"/>
      <c r="AJ113" s="2"/>
      <c r="AK113" s="2"/>
      <c r="AL113" s="2"/>
      <c r="AM113" s="2"/>
      <c r="AN113" s="2"/>
      <c r="AO113" s="2"/>
      <c r="AP113" s="3"/>
    </row>
    <row r="114" spans="2:42" ht="12" customHeight="1" x14ac:dyDescent="0.3">
      <c r="B114" s="42">
        <v>30</v>
      </c>
      <c r="C114" s="144" t="s">
        <v>106</v>
      </c>
      <c r="D114" s="145"/>
      <c r="E114" s="38">
        <f t="shared" si="4"/>
        <v>16</v>
      </c>
      <c r="F114" s="13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4" t="s">
        <v>80</v>
      </c>
      <c r="V114" s="34" t="s">
        <v>80</v>
      </c>
      <c r="W114" s="34" t="s">
        <v>80</v>
      </c>
      <c r="X114" s="34" t="s">
        <v>80</v>
      </c>
      <c r="Y114" s="47" t="s">
        <v>80</v>
      </c>
      <c r="Z114" s="34" t="s">
        <v>80</v>
      </c>
      <c r="AA114" s="2"/>
      <c r="AB114" s="47" t="s">
        <v>80</v>
      </c>
      <c r="AC114" s="34" t="s">
        <v>80</v>
      </c>
      <c r="AD114" s="2"/>
      <c r="AE114" s="34" t="s">
        <v>80</v>
      </c>
      <c r="AF114" s="34" t="s">
        <v>80</v>
      </c>
      <c r="AG114" s="47" t="s">
        <v>80</v>
      </c>
      <c r="AH114" s="34" t="s">
        <v>80</v>
      </c>
      <c r="AI114" s="2"/>
      <c r="AJ114" s="47" t="s">
        <v>80</v>
      </c>
      <c r="AK114" s="47" t="s">
        <v>80</v>
      </c>
      <c r="AL114" s="34" t="s">
        <v>80</v>
      </c>
      <c r="AM114" s="47" t="s">
        <v>80</v>
      </c>
      <c r="AN114" s="2"/>
      <c r="AO114" s="2"/>
      <c r="AP114" s="3"/>
    </row>
    <row r="115" spans="2:42" ht="12" customHeight="1" x14ac:dyDescent="0.3">
      <c r="B115" s="29">
        <v>31</v>
      </c>
      <c r="C115" s="144" t="s">
        <v>107</v>
      </c>
      <c r="D115" s="145"/>
      <c r="E115" s="38">
        <f t="shared" si="4"/>
        <v>1</v>
      </c>
      <c r="F115" s="13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4" t="s">
        <v>80</v>
      </c>
      <c r="V115" s="36"/>
      <c r="W115" s="36"/>
      <c r="X115" s="36"/>
      <c r="Y115" s="36"/>
      <c r="Z115" s="2"/>
      <c r="AA115" s="2"/>
      <c r="AB115" s="2"/>
      <c r="AC115" s="2"/>
      <c r="AD115" s="2"/>
      <c r="AE115" s="2"/>
      <c r="AF115" s="36"/>
      <c r="AG115" s="2"/>
      <c r="AH115" s="2"/>
      <c r="AI115" s="2"/>
      <c r="AJ115" s="2"/>
      <c r="AK115" s="2"/>
      <c r="AL115" s="2"/>
      <c r="AM115" s="2"/>
      <c r="AN115" s="2"/>
      <c r="AO115" s="2"/>
      <c r="AP115" s="3"/>
    </row>
    <row r="116" spans="2:42" ht="12" customHeight="1" x14ac:dyDescent="0.3">
      <c r="B116" s="42">
        <v>32</v>
      </c>
      <c r="C116" s="144" t="s">
        <v>120</v>
      </c>
      <c r="D116" s="145"/>
      <c r="E116" s="38">
        <f t="shared" si="4"/>
        <v>2</v>
      </c>
      <c r="F116" s="13"/>
      <c r="G116" s="13"/>
      <c r="H116" s="13"/>
      <c r="I116" s="13"/>
      <c r="J116" s="13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4" t="s">
        <v>80</v>
      </c>
      <c r="AA116" s="34" t="s">
        <v>80</v>
      </c>
      <c r="AB116" s="2"/>
      <c r="AC116" s="2"/>
      <c r="AD116" s="2"/>
      <c r="AE116" s="2"/>
      <c r="AF116" s="36"/>
      <c r="AG116" s="2"/>
      <c r="AH116" s="2"/>
      <c r="AI116" s="2"/>
      <c r="AJ116" s="2"/>
      <c r="AK116" s="2"/>
      <c r="AL116" s="2"/>
      <c r="AM116" s="2"/>
      <c r="AN116" s="2"/>
      <c r="AO116" s="2"/>
      <c r="AP116" s="3"/>
    </row>
    <row r="117" spans="2:42" ht="12" customHeight="1" x14ac:dyDescent="0.3">
      <c r="B117" s="42">
        <v>33</v>
      </c>
      <c r="C117" s="144" t="s">
        <v>119</v>
      </c>
      <c r="D117" s="145"/>
      <c r="E117" s="38">
        <f t="shared" si="4"/>
        <v>4</v>
      </c>
      <c r="F117" s="13"/>
      <c r="G117" s="13"/>
      <c r="H117" s="13"/>
      <c r="I117" s="13"/>
      <c r="J117" s="13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4" t="s">
        <v>80</v>
      </c>
      <c r="AA117" s="34" t="s">
        <v>80</v>
      </c>
      <c r="AB117" s="2"/>
      <c r="AC117" s="2"/>
      <c r="AD117" s="34" t="s">
        <v>80</v>
      </c>
      <c r="AE117" s="2"/>
      <c r="AF117" s="36"/>
      <c r="AG117" s="2"/>
      <c r="AH117" s="34" t="s">
        <v>80</v>
      </c>
      <c r="AI117" s="2"/>
      <c r="AJ117" s="2"/>
      <c r="AK117" s="2"/>
      <c r="AL117" s="2"/>
      <c r="AM117" s="2"/>
      <c r="AN117" s="2"/>
      <c r="AO117" s="2"/>
      <c r="AP117" s="3"/>
    </row>
    <row r="118" spans="2:42" ht="12" customHeight="1" x14ac:dyDescent="0.3">
      <c r="B118" s="42">
        <v>34</v>
      </c>
      <c r="C118" s="144" t="s">
        <v>118</v>
      </c>
      <c r="D118" s="145"/>
      <c r="E118" s="38">
        <f t="shared" si="4"/>
        <v>10</v>
      </c>
      <c r="F118" s="13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4" t="s">
        <v>80</v>
      </c>
      <c r="AA118" s="34" t="s">
        <v>80</v>
      </c>
      <c r="AB118" s="47" t="s">
        <v>80</v>
      </c>
      <c r="AC118" s="34" t="s">
        <v>80</v>
      </c>
      <c r="AD118" s="2"/>
      <c r="AE118" s="34" t="s">
        <v>80</v>
      </c>
      <c r="AF118" s="34" t="s">
        <v>80</v>
      </c>
      <c r="AG118" s="47" t="s">
        <v>80</v>
      </c>
      <c r="AH118" s="34" t="s">
        <v>80</v>
      </c>
      <c r="AI118" s="34" t="s">
        <v>80</v>
      </c>
      <c r="AJ118" s="47" t="s">
        <v>80</v>
      </c>
      <c r="AK118" s="2"/>
      <c r="AL118" s="2"/>
      <c r="AM118" s="2"/>
      <c r="AN118" s="2"/>
      <c r="AO118" s="2"/>
      <c r="AP118" s="3"/>
    </row>
    <row r="119" spans="2:42" ht="12" customHeight="1" x14ac:dyDescent="0.3">
      <c r="B119" s="42">
        <v>35</v>
      </c>
      <c r="C119" s="144" t="s">
        <v>122</v>
      </c>
      <c r="D119" s="145"/>
      <c r="E119" s="38">
        <f t="shared" si="4"/>
        <v>8</v>
      </c>
      <c r="F119" s="13"/>
      <c r="G119" s="13"/>
      <c r="H119" s="13"/>
      <c r="I119" s="13"/>
      <c r="J119" s="13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2"/>
      <c r="AA119" s="34" t="s">
        <v>80</v>
      </c>
      <c r="AB119" s="2"/>
      <c r="AC119" s="34" t="s">
        <v>80</v>
      </c>
      <c r="AD119" s="34" t="s">
        <v>80</v>
      </c>
      <c r="AE119" s="34" t="s">
        <v>80</v>
      </c>
      <c r="AF119" s="34" t="s">
        <v>80</v>
      </c>
      <c r="AG119" s="47" t="s">
        <v>80</v>
      </c>
      <c r="AH119" s="34" t="s">
        <v>80</v>
      </c>
      <c r="AI119" s="34" t="s">
        <v>80</v>
      </c>
      <c r="AJ119" s="2"/>
      <c r="AK119" s="2"/>
      <c r="AL119" s="2"/>
      <c r="AM119" s="2"/>
      <c r="AN119" s="2"/>
      <c r="AO119" s="2"/>
      <c r="AP119" s="3"/>
    </row>
    <row r="120" spans="2:42" ht="12" customHeight="1" x14ac:dyDescent="0.3">
      <c r="B120" s="42">
        <v>36</v>
      </c>
      <c r="C120" s="144" t="s">
        <v>135</v>
      </c>
      <c r="D120" s="145"/>
      <c r="E120" s="38">
        <f t="shared" si="4"/>
        <v>1</v>
      </c>
      <c r="F120" s="13"/>
      <c r="G120" s="13"/>
      <c r="H120" s="13"/>
      <c r="I120" s="13"/>
      <c r="J120" s="13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2"/>
      <c r="AA120" s="34" t="s">
        <v>80</v>
      </c>
      <c r="AB120" s="2"/>
      <c r="AC120" s="2"/>
      <c r="AD120" s="2"/>
      <c r="AE120" s="2"/>
      <c r="AF120" s="36"/>
      <c r="AG120" s="2"/>
      <c r="AH120" s="2"/>
      <c r="AI120" s="2"/>
      <c r="AJ120" s="2"/>
      <c r="AK120" s="2"/>
      <c r="AL120" s="2"/>
      <c r="AM120" s="2"/>
      <c r="AN120" s="2"/>
      <c r="AO120" s="2"/>
      <c r="AP120" s="3"/>
    </row>
    <row r="121" spans="2:42" ht="12" customHeight="1" x14ac:dyDescent="0.3">
      <c r="B121" s="42">
        <v>37</v>
      </c>
      <c r="C121" s="144" t="s">
        <v>127</v>
      </c>
      <c r="D121" s="145"/>
      <c r="E121" s="38">
        <f>COUNTIF(F121:AP121,"x")</f>
        <v>4</v>
      </c>
      <c r="F121" s="13"/>
      <c r="G121" s="13"/>
      <c r="H121" s="13"/>
      <c r="I121" s="13"/>
      <c r="J121" s="13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2"/>
      <c r="AA121" s="2"/>
      <c r="AB121" s="2"/>
      <c r="AC121" s="34" t="s">
        <v>80</v>
      </c>
      <c r="AD121" s="34" t="s">
        <v>80</v>
      </c>
      <c r="AE121" s="2"/>
      <c r="AF121" s="36"/>
      <c r="AG121" s="2"/>
      <c r="AH121" s="2"/>
      <c r="AI121" s="34" t="s">
        <v>80</v>
      </c>
      <c r="AJ121" s="47" t="s">
        <v>80</v>
      </c>
      <c r="AK121" s="2"/>
      <c r="AL121" s="2"/>
      <c r="AM121" s="2"/>
      <c r="AN121" s="2"/>
      <c r="AO121" s="2"/>
      <c r="AP121" s="3"/>
    </row>
    <row r="122" spans="2:42" ht="12" customHeight="1" x14ac:dyDescent="0.3">
      <c r="B122" s="42">
        <v>38</v>
      </c>
      <c r="C122" s="144" t="s">
        <v>136</v>
      </c>
      <c r="D122" s="145"/>
      <c r="E122" s="38">
        <f t="shared" si="4"/>
        <v>2</v>
      </c>
      <c r="F122" s="13"/>
      <c r="G122" s="13"/>
      <c r="H122" s="13"/>
      <c r="I122" s="13"/>
      <c r="J122" s="13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2"/>
      <c r="AA122" s="2"/>
      <c r="AB122" s="2"/>
      <c r="AC122" s="2"/>
      <c r="AD122" s="34" t="s">
        <v>80</v>
      </c>
      <c r="AE122" s="34" t="s">
        <v>80</v>
      </c>
      <c r="AF122" s="36"/>
      <c r="AG122" s="2"/>
      <c r="AH122" s="2"/>
      <c r="AI122" s="2"/>
      <c r="AJ122" s="2"/>
      <c r="AK122" s="2"/>
      <c r="AL122" s="2"/>
      <c r="AM122" s="2"/>
      <c r="AN122" s="2"/>
      <c r="AO122" s="2"/>
      <c r="AP122" s="3"/>
    </row>
    <row r="123" spans="2:42" ht="12" customHeight="1" x14ac:dyDescent="0.3">
      <c r="B123" s="42">
        <v>39</v>
      </c>
      <c r="C123" s="144" t="s">
        <v>124</v>
      </c>
      <c r="D123" s="145"/>
      <c r="E123" s="38">
        <f t="shared" ref="E123" si="5">COUNTIF(F123:AP123,"x")</f>
        <v>2</v>
      </c>
      <c r="F123" s="13"/>
      <c r="G123" s="13"/>
      <c r="H123" s="13"/>
      <c r="I123" s="13"/>
      <c r="J123" s="13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2"/>
      <c r="AA123" s="2"/>
      <c r="AB123" s="2"/>
      <c r="AC123" s="2"/>
      <c r="AD123" s="34" t="s">
        <v>80</v>
      </c>
      <c r="AE123" s="2"/>
      <c r="AF123" s="36"/>
      <c r="AG123" s="2"/>
      <c r="AH123" s="34" t="s">
        <v>80</v>
      </c>
      <c r="AI123" s="2"/>
      <c r="AJ123" s="2"/>
      <c r="AK123" s="2"/>
      <c r="AL123" s="2"/>
      <c r="AM123" s="2"/>
      <c r="AN123" s="2"/>
      <c r="AO123" s="2"/>
      <c r="AP123" s="3"/>
    </row>
    <row r="124" spans="2:42" ht="12" customHeight="1" x14ac:dyDescent="0.3">
      <c r="B124" s="42">
        <v>40</v>
      </c>
      <c r="C124" s="144" t="s">
        <v>121</v>
      </c>
      <c r="D124" s="145"/>
      <c r="E124" s="38">
        <f t="shared" si="4"/>
        <v>2</v>
      </c>
      <c r="F124" s="13"/>
      <c r="G124" s="13"/>
      <c r="H124" s="13"/>
      <c r="I124" s="13"/>
      <c r="J124" s="13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2"/>
      <c r="AA124" s="2"/>
      <c r="AB124" s="2"/>
      <c r="AC124" s="2"/>
      <c r="AD124" s="2"/>
      <c r="AE124" s="34" t="s">
        <v>80</v>
      </c>
      <c r="AF124" s="34" t="s">
        <v>80</v>
      </c>
      <c r="AG124" s="2"/>
      <c r="AH124" s="2"/>
      <c r="AI124" s="2"/>
      <c r="AJ124" s="2"/>
      <c r="AK124" s="2"/>
      <c r="AL124" s="2"/>
      <c r="AM124" s="2"/>
      <c r="AN124" s="2"/>
      <c r="AO124" s="2"/>
      <c r="AP124" s="3"/>
    </row>
    <row r="125" spans="2:42" ht="12" customHeight="1" x14ac:dyDescent="0.3">
      <c r="B125" s="42">
        <v>41</v>
      </c>
      <c r="C125" s="144" t="s">
        <v>123</v>
      </c>
      <c r="D125" s="145"/>
      <c r="E125" s="38">
        <f t="shared" si="4"/>
        <v>5</v>
      </c>
      <c r="F125" s="13"/>
      <c r="G125" s="13"/>
      <c r="H125" s="13"/>
      <c r="I125" s="13"/>
      <c r="J125" s="13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2"/>
      <c r="AA125" s="2"/>
      <c r="AB125" s="2"/>
      <c r="AC125" s="2"/>
      <c r="AD125" s="2"/>
      <c r="AE125" s="34" t="s">
        <v>80</v>
      </c>
      <c r="AF125" s="34" t="s">
        <v>80</v>
      </c>
      <c r="AG125" s="2"/>
      <c r="AH125" s="34" t="s">
        <v>80</v>
      </c>
      <c r="AI125" s="34" t="s">
        <v>80</v>
      </c>
      <c r="AJ125" s="2"/>
      <c r="AK125" s="2"/>
      <c r="AL125" s="34" t="s">
        <v>80</v>
      </c>
      <c r="AM125" s="2"/>
      <c r="AN125" s="2"/>
      <c r="AO125" s="2"/>
      <c r="AP125" s="3"/>
    </row>
    <row r="126" spans="2:42" ht="12" customHeight="1" x14ac:dyDescent="0.3">
      <c r="B126" s="42">
        <v>42</v>
      </c>
      <c r="C126" s="144" t="s">
        <v>126</v>
      </c>
      <c r="D126" s="145"/>
      <c r="E126" s="38">
        <f t="shared" si="4"/>
        <v>2</v>
      </c>
      <c r="F126" s="13"/>
      <c r="G126" s="13"/>
      <c r="H126" s="13"/>
      <c r="I126" s="13"/>
      <c r="J126" s="13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2"/>
      <c r="AA126" s="2"/>
      <c r="AB126" s="2"/>
      <c r="AC126" s="2"/>
      <c r="AD126" s="2"/>
      <c r="AE126" s="2"/>
      <c r="AF126" s="36"/>
      <c r="AG126" s="2"/>
      <c r="AH126" s="2"/>
      <c r="AI126" s="34" t="s">
        <v>80</v>
      </c>
      <c r="AJ126" s="47" t="s">
        <v>80</v>
      </c>
      <c r="AK126" s="2"/>
      <c r="AL126" s="2"/>
      <c r="AM126" s="2"/>
      <c r="AN126" s="2"/>
      <c r="AO126" s="2"/>
      <c r="AP126" s="3"/>
    </row>
    <row r="127" spans="2:42" ht="12" customHeight="1" x14ac:dyDescent="0.3">
      <c r="B127" s="42">
        <v>43</v>
      </c>
      <c r="C127" s="144" t="s">
        <v>125</v>
      </c>
      <c r="D127" s="145"/>
      <c r="E127" s="38">
        <f t="shared" si="4"/>
        <v>1</v>
      </c>
      <c r="F127" s="13"/>
      <c r="G127" s="13"/>
      <c r="H127" s="13"/>
      <c r="I127" s="13"/>
      <c r="J127" s="13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2"/>
      <c r="AA127" s="2"/>
      <c r="AB127" s="2"/>
      <c r="AC127" s="2"/>
      <c r="AD127" s="2"/>
      <c r="AE127" s="2"/>
      <c r="AF127" s="36"/>
      <c r="AG127" s="2"/>
      <c r="AH127" s="2"/>
      <c r="AI127" s="34" t="s">
        <v>80</v>
      </c>
      <c r="AJ127" s="2"/>
      <c r="AK127" s="2"/>
      <c r="AL127" s="2"/>
      <c r="AM127" s="2"/>
      <c r="AN127" s="2"/>
      <c r="AO127" s="2"/>
      <c r="AP127" s="3"/>
    </row>
    <row r="128" spans="2:42" ht="12" customHeight="1" x14ac:dyDescent="0.3">
      <c r="B128" s="42">
        <v>44</v>
      </c>
      <c r="C128" s="144" t="s">
        <v>134</v>
      </c>
      <c r="D128" s="145"/>
      <c r="E128" s="38">
        <f t="shared" si="4"/>
        <v>3</v>
      </c>
      <c r="F128" s="13"/>
      <c r="G128" s="13"/>
      <c r="H128" s="13"/>
      <c r="I128" s="13"/>
      <c r="J128" s="13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2"/>
      <c r="AA128" s="2"/>
      <c r="AB128" s="2"/>
      <c r="AC128" s="2"/>
      <c r="AD128" s="2"/>
      <c r="AE128" s="2"/>
      <c r="AF128" s="36"/>
      <c r="AG128" s="2"/>
      <c r="AH128" s="2"/>
      <c r="AI128" s="2"/>
      <c r="AJ128" s="2"/>
      <c r="AK128" s="47" t="s">
        <v>80</v>
      </c>
      <c r="AL128" s="34" t="s">
        <v>80</v>
      </c>
      <c r="AM128" s="47" t="s">
        <v>80</v>
      </c>
      <c r="AN128" s="2"/>
      <c r="AO128" s="2"/>
      <c r="AP128" s="3"/>
    </row>
    <row r="129" spans="2:42" ht="12" customHeight="1" x14ac:dyDescent="0.3">
      <c r="B129" s="42">
        <v>45</v>
      </c>
      <c r="C129" s="144" t="s">
        <v>133</v>
      </c>
      <c r="D129" s="145"/>
      <c r="E129" s="38">
        <f t="shared" si="4"/>
        <v>1</v>
      </c>
      <c r="F129" s="13"/>
      <c r="G129" s="13"/>
      <c r="H129" s="13"/>
      <c r="I129" s="13"/>
      <c r="J129" s="13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2"/>
      <c r="AA129" s="2"/>
      <c r="AB129" s="2"/>
      <c r="AC129" s="2"/>
      <c r="AD129" s="2"/>
      <c r="AE129" s="2"/>
      <c r="AF129" s="36"/>
      <c r="AG129" s="2"/>
      <c r="AH129" s="2"/>
      <c r="AI129" s="2"/>
      <c r="AJ129" s="2"/>
      <c r="AK129" s="47" t="s">
        <v>80</v>
      </c>
      <c r="AL129" s="2"/>
      <c r="AM129" s="2"/>
      <c r="AN129" s="2"/>
      <c r="AO129" s="2"/>
      <c r="AP129" s="3"/>
    </row>
    <row r="130" spans="2:42" ht="12" customHeight="1" x14ac:dyDescent="0.3">
      <c r="B130" s="42">
        <v>46</v>
      </c>
      <c r="C130" s="144" t="s">
        <v>230</v>
      </c>
      <c r="D130" s="145"/>
      <c r="E130" s="38">
        <f t="shared" si="4"/>
        <v>2</v>
      </c>
      <c r="F130" s="13"/>
      <c r="G130" s="13"/>
      <c r="H130" s="13"/>
      <c r="I130" s="13"/>
      <c r="J130" s="13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2"/>
      <c r="AA130" s="2"/>
      <c r="AB130" s="2"/>
      <c r="AC130" s="2"/>
      <c r="AD130" s="2"/>
      <c r="AE130" s="2"/>
      <c r="AF130" s="36"/>
      <c r="AG130" s="2"/>
      <c r="AH130" s="2"/>
      <c r="AI130" s="2"/>
      <c r="AJ130" s="2"/>
      <c r="AK130" s="2"/>
      <c r="AL130" s="34" t="s">
        <v>80</v>
      </c>
      <c r="AM130" s="47" t="s">
        <v>80</v>
      </c>
      <c r="AN130" s="2"/>
      <c r="AO130" s="2"/>
      <c r="AP130" s="3"/>
    </row>
    <row r="131" spans="2:42" ht="12" customHeight="1" x14ac:dyDescent="0.3">
      <c r="B131" s="42">
        <v>47</v>
      </c>
      <c r="C131" s="144" t="s">
        <v>231</v>
      </c>
      <c r="D131" s="145"/>
      <c r="E131" s="38">
        <f t="shared" si="4"/>
        <v>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2"/>
      <c r="AA131" s="2"/>
      <c r="AB131" s="2"/>
      <c r="AC131" s="2"/>
      <c r="AD131" s="2"/>
      <c r="AE131" s="2"/>
      <c r="AF131" s="36"/>
      <c r="AG131" s="2"/>
      <c r="AH131" s="2"/>
      <c r="AI131" s="2"/>
      <c r="AJ131" s="2"/>
      <c r="AK131" s="2"/>
      <c r="AL131" s="34" t="s">
        <v>80</v>
      </c>
      <c r="AM131" s="2"/>
      <c r="AN131" s="2"/>
      <c r="AO131" s="2"/>
      <c r="AP131" s="3"/>
    </row>
    <row r="132" spans="2:42" ht="12" customHeight="1" x14ac:dyDescent="0.3">
      <c r="B132" s="42">
        <v>48</v>
      </c>
      <c r="C132" s="144"/>
      <c r="D132" s="145"/>
      <c r="E132" s="38">
        <f t="shared" si="4"/>
        <v>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2"/>
      <c r="AA132" s="2"/>
      <c r="AB132" s="2"/>
      <c r="AC132" s="2"/>
      <c r="AD132" s="2"/>
      <c r="AE132" s="2"/>
      <c r="AF132" s="36"/>
      <c r="AG132" s="2"/>
      <c r="AH132" s="2"/>
      <c r="AI132" s="2"/>
      <c r="AJ132" s="2"/>
      <c r="AK132" s="2"/>
      <c r="AL132" s="2"/>
      <c r="AM132" s="2"/>
      <c r="AN132" s="2"/>
      <c r="AO132" s="2"/>
      <c r="AP132" s="3"/>
    </row>
    <row r="133" spans="2:42" ht="12" customHeight="1" x14ac:dyDescent="0.3">
      <c r="B133" s="29">
        <v>49</v>
      </c>
      <c r="C133" s="144"/>
      <c r="D133" s="145"/>
      <c r="E133" s="38">
        <f t="shared" si="4"/>
        <v>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2"/>
      <c r="AA133" s="2"/>
      <c r="AB133" s="2"/>
      <c r="AC133" s="2"/>
      <c r="AD133" s="2"/>
      <c r="AE133" s="2"/>
      <c r="AF133" s="36"/>
      <c r="AG133" s="2"/>
      <c r="AH133" s="2"/>
      <c r="AI133" s="2"/>
      <c r="AJ133" s="2"/>
      <c r="AK133" s="2"/>
      <c r="AL133" s="2"/>
      <c r="AM133" s="2"/>
      <c r="AN133" s="2"/>
      <c r="AO133" s="2"/>
      <c r="AP133" s="3"/>
    </row>
    <row r="134" spans="2:42" ht="12" customHeight="1" x14ac:dyDescent="0.3">
      <c r="B134" s="42">
        <v>50</v>
      </c>
      <c r="C134" s="144"/>
      <c r="D134" s="145"/>
      <c r="E134" s="38">
        <f t="shared" si="4"/>
        <v>0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2"/>
      <c r="AA134" s="2"/>
      <c r="AB134" s="2"/>
      <c r="AC134" s="2"/>
      <c r="AD134" s="2"/>
      <c r="AE134" s="2"/>
      <c r="AF134" s="36"/>
      <c r="AG134" s="2"/>
      <c r="AH134" s="2"/>
      <c r="AI134" s="2"/>
      <c r="AJ134" s="2"/>
      <c r="AK134" s="2"/>
      <c r="AL134" s="2"/>
      <c r="AM134" s="2"/>
      <c r="AN134" s="2"/>
      <c r="AO134" s="2"/>
      <c r="AP134" s="3"/>
    </row>
    <row r="135" spans="2:42" ht="12" customHeight="1" x14ac:dyDescent="0.3">
      <c r="B135" s="42">
        <v>51</v>
      </c>
      <c r="C135" s="144"/>
      <c r="D135" s="145"/>
      <c r="E135" s="38">
        <f t="shared" si="4"/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2"/>
      <c r="AA135" s="2"/>
      <c r="AB135" s="2"/>
      <c r="AC135" s="2"/>
      <c r="AD135" s="2"/>
      <c r="AE135" s="2"/>
      <c r="AF135" s="36"/>
      <c r="AG135" s="2"/>
      <c r="AH135" s="2"/>
      <c r="AI135" s="2"/>
      <c r="AJ135" s="2"/>
      <c r="AK135" s="2"/>
      <c r="AL135" s="2"/>
      <c r="AM135" s="2"/>
      <c r="AN135" s="2"/>
      <c r="AO135" s="2"/>
      <c r="AP135" s="3"/>
    </row>
    <row r="136" spans="2:42" ht="12" customHeight="1" x14ac:dyDescent="0.3">
      <c r="B136" s="29">
        <v>52</v>
      </c>
      <c r="C136" s="144"/>
      <c r="D136" s="145"/>
      <c r="E136" s="38">
        <f t="shared" si="4"/>
        <v>0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2"/>
      <c r="AA136" s="2"/>
      <c r="AB136" s="2"/>
      <c r="AC136" s="2"/>
      <c r="AD136" s="2"/>
      <c r="AE136" s="2"/>
      <c r="AF136" s="36"/>
      <c r="AG136" s="2"/>
      <c r="AH136" s="2"/>
      <c r="AI136" s="2"/>
      <c r="AJ136" s="2"/>
      <c r="AK136" s="2"/>
      <c r="AL136" s="2"/>
      <c r="AM136" s="2"/>
      <c r="AN136" s="2"/>
      <c r="AO136" s="2"/>
      <c r="AP136" s="3"/>
    </row>
    <row r="137" spans="2:42" ht="12" customHeight="1" x14ac:dyDescent="0.3">
      <c r="B137" s="42">
        <v>53</v>
      </c>
      <c r="C137" s="144"/>
      <c r="D137" s="145"/>
      <c r="E137" s="38">
        <f t="shared" si="4"/>
        <v>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2"/>
      <c r="AA137" s="2"/>
      <c r="AB137" s="2"/>
      <c r="AC137" s="2"/>
      <c r="AD137" s="2"/>
      <c r="AE137" s="2"/>
      <c r="AF137" s="36"/>
      <c r="AG137" s="2"/>
      <c r="AH137" s="2"/>
      <c r="AI137" s="2"/>
      <c r="AJ137" s="2"/>
      <c r="AK137" s="2"/>
      <c r="AL137" s="2"/>
      <c r="AM137" s="2"/>
      <c r="AN137" s="2"/>
      <c r="AO137" s="2"/>
      <c r="AP137" s="3"/>
    </row>
    <row r="138" spans="2:42" ht="12" customHeight="1" x14ac:dyDescent="0.3">
      <c r="B138" s="42">
        <v>54</v>
      </c>
      <c r="C138" s="144"/>
      <c r="D138" s="145"/>
      <c r="E138" s="38">
        <f t="shared" si="4"/>
        <v>0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2"/>
      <c r="AA138" s="2"/>
      <c r="AB138" s="2"/>
      <c r="AC138" s="2"/>
      <c r="AD138" s="2"/>
      <c r="AE138" s="2"/>
      <c r="AF138" s="36"/>
      <c r="AG138" s="2"/>
      <c r="AH138" s="2"/>
      <c r="AI138" s="2"/>
      <c r="AJ138" s="2"/>
      <c r="AK138" s="2"/>
      <c r="AL138" s="2"/>
      <c r="AM138" s="2"/>
      <c r="AN138" s="2"/>
      <c r="AO138" s="2"/>
      <c r="AP138" s="3"/>
    </row>
    <row r="139" spans="2:42" ht="12" customHeight="1" x14ac:dyDescent="0.3">
      <c r="B139" s="29">
        <v>55</v>
      </c>
      <c r="C139" s="144"/>
      <c r="D139" s="145"/>
      <c r="E139" s="38">
        <f t="shared" si="4"/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2"/>
      <c r="AA139" s="2"/>
      <c r="AB139" s="2"/>
      <c r="AC139" s="2"/>
      <c r="AD139" s="2"/>
      <c r="AE139" s="2"/>
      <c r="AF139" s="36"/>
      <c r="AG139" s="2"/>
      <c r="AH139" s="2"/>
      <c r="AI139" s="2"/>
      <c r="AJ139" s="2"/>
      <c r="AK139" s="2"/>
      <c r="AL139" s="2"/>
      <c r="AM139" s="2"/>
      <c r="AN139" s="2"/>
      <c r="AO139" s="2"/>
      <c r="AP139" s="3"/>
    </row>
    <row r="140" spans="2:42" ht="12" customHeight="1" x14ac:dyDescent="0.3">
      <c r="B140" s="42">
        <v>56</v>
      </c>
      <c r="C140" s="144"/>
      <c r="D140" s="145"/>
      <c r="E140" s="38">
        <f t="shared" si="4"/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2"/>
      <c r="AA140" s="2"/>
      <c r="AB140" s="2"/>
      <c r="AC140" s="2"/>
      <c r="AD140" s="2"/>
      <c r="AE140" s="2"/>
      <c r="AF140" s="36"/>
      <c r="AG140" s="2"/>
      <c r="AH140" s="2"/>
      <c r="AI140" s="2"/>
      <c r="AJ140" s="2"/>
      <c r="AK140" s="2"/>
      <c r="AL140" s="2"/>
      <c r="AM140" s="2"/>
      <c r="AN140" s="2"/>
      <c r="AO140" s="2"/>
      <c r="AP140" s="3"/>
    </row>
    <row r="141" spans="2:42" ht="12" customHeight="1" x14ac:dyDescent="0.3">
      <c r="B141" s="29">
        <v>54</v>
      </c>
      <c r="C141" s="144"/>
      <c r="D141" s="145"/>
      <c r="E141" s="38">
        <f t="shared" si="4"/>
        <v>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2"/>
      <c r="AA141" s="2"/>
      <c r="AB141" s="2"/>
      <c r="AC141" s="2"/>
      <c r="AD141" s="2"/>
      <c r="AE141" s="2"/>
      <c r="AF141" s="36"/>
      <c r="AG141" s="2"/>
      <c r="AH141" s="2"/>
      <c r="AI141" s="2"/>
      <c r="AJ141" s="2"/>
      <c r="AK141" s="2"/>
      <c r="AL141" s="2"/>
      <c r="AM141" s="2"/>
      <c r="AN141" s="2"/>
      <c r="AO141" s="2"/>
      <c r="AP141" s="3"/>
    </row>
    <row r="142" spans="2:42" ht="12" customHeight="1" x14ac:dyDescent="0.3">
      <c r="B142" s="29">
        <v>55</v>
      </c>
      <c r="C142" s="144"/>
      <c r="D142" s="145"/>
      <c r="E142" s="38">
        <f t="shared" si="4"/>
        <v>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2"/>
      <c r="AA142" s="2"/>
      <c r="AB142" s="2"/>
      <c r="AC142" s="2"/>
      <c r="AD142" s="2"/>
      <c r="AE142" s="2"/>
      <c r="AF142" s="36"/>
      <c r="AG142" s="2"/>
      <c r="AH142" s="2"/>
      <c r="AI142" s="2"/>
      <c r="AJ142" s="2"/>
      <c r="AK142" s="2"/>
      <c r="AL142" s="2"/>
      <c r="AM142" s="2"/>
      <c r="AN142" s="2"/>
      <c r="AO142" s="2"/>
      <c r="AP142" s="3"/>
    </row>
    <row r="143" spans="2:42" ht="12" customHeight="1" x14ac:dyDescent="0.3">
      <c r="B143" s="29">
        <v>56</v>
      </c>
      <c r="C143" s="144"/>
      <c r="D143" s="145"/>
      <c r="E143" s="38">
        <f t="shared" si="4"/>
        <v>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2"/>
      <c r="AA143" s="2"/>
      <c r="AB143" s="2"/>
      <c r="AC143" s="2"/>
      <c r="AD143" s="2"/>
      <c r="AE143" s="2"/>
      <c r="AF143" s="36"/>
      <c r="AG143" s="2"/>
      <c r="AH143" s="2"/>
      <c r="AI143" s="2"/>
      <c r="AJ143" s="2"/>
      <c r="AK143" s="2"/>
      <c r="AL143" s="2"/>
      <c r="AM143" s="2"/>
      <c r="AN143" s="2"/>
      <c r="AO143" s="2"/>
      <c r="AP143" s="3"/>
    </row>
    <row r="144" spans="2:42" ht="12" customHeight="1" x14ac:dyDescent="0.3">
      <c r="B144" s="29">
        <v>57</v>
      </c>
      <c r="C144" s="144"/>
      <c r="D144" s="145"/>
      <c r="E144" s="38">
        <f t="shared" si="4"/>
        <v>0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2"/>
      <c r="AA144" s="2"/>
      <c r="AB144" s="2"/>
      <c r="AC144" s="2"/>
      <c r="AD144" s="2"/>
      <c r="AE144" s="2"/>
      <c r="AF144" s="36"/>
      <c r="AG144" s="2"/>
      <c r="AH144" s="2"/>
      <c r="AI144" s="2"/>
      <c r="AJ144" s="2"/>
      <c r="AK144" s="2"/>
      <c r="AL144" s="2"/>
      <c r="AM144" s="2"/>
      <c r="AN144" s="2"/>
      <c r="AO144" s="2"/>
      <c r="AP144" s="3"/>
    </row>
    <row r="145" spans="2:42" ht="12" customHeight="1" x14ac:dyDescent="0.3">
      <c r="B145" s="29">
        <v>58</v>
      </c>
      <c r="C145" s="144"/>
      <c r="D145" s="145"/>
      <c r="E145" s="38">
        <f t="shared" si="4"/>
        <v>0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5"/>
      <c r="X145" s="36"/>
      <c r="Y145" s="36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3"/>
    </row>
    <row r="146" spans="2:42" ht="12" customHeight="1" x14ac:dyDescent="0.3">
      <c r="B146" s="29">
        <v>59</v>
      </c>
      <c r="C146" s="144"/>
      <c r="D146" s="145"/>
      <c r="E146" s="38">
        <f t="shared" si="4"/>
        <v>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5"/>
      <c r="X146" s="36"/>
      <c r="Y146" s="36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3"/>
    </row>
    <row r="147" spans="2:42" ht="12" customHeight="1" thickBot="1" x14ac:dyDescent="0.35">
      <c r="B147" s="32"/>
      <c r="C147" s="146"/>
      <c r="D147" s="147"/>
      <c r="E147" s="39">
        <f t="shared" si="4"/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33"/>
    </row>
  </sheetData>
  <mergeCells count="148">
    <mergeCell ref="C35:D35"/>
    <mergeCell ref="C36:D36"/>
    <mergeCell ref="C30:D30"/>
    <mergeCell ref="C31:D31"/>
    <mergeCell ref="C33:D33"/>
    <mergeCell ref="C37:D37"/>
    <mergeCell ref="C46:D46"/>
    <mergeCell ref="C47:D47"/>
    <mergeCell ref="C48:D48"/>
    <mergeCell ref="C43:D43"/>
    <mergeCell ref="C40:D40"/>
    <mergeCell ref="C38:D38"/>
    <mergeCell ref="C39:D39"/>
    <mergeCell ref="C41:D41"/>
    <mergeCell ref="C32:D32"/>
    <mergeCell ref="C45:D45"/>
    <mergeCell ref="C42:D42"/>
    <mergeCell ref="C34:D34"/>
    <mergeCell ref="C44:D44"/>
    <mergeCell ref="C71:D71"/>
    <mergeCell ref="C85:D85"/>
    <mergeCell ref="C76:D76"/>
    <mergeCell ref="C77:D77"/>
    <mergeCell ref="C75:D75"/>
    <mergeCell ref="C49:D49"/>
    <mergeCell ref="C72:D72"/>
    <mergeCell ref="C66:D66"/>
    <mergeCell ref="C70:D70"/>
    <mergeCell ref="C58:D58"/>
    <mergeCell ref="C52:D52"/>
    <mergeCell ref="C53:D53"/>
    <mergeCell ref="C55:D55"/>
    <mergeCell ref="C54:D54"/>
    <mergeCell ref="C50:D50"/>
    <mergeCell ref="C65:D65"/>
    <mergeCell ref="C69:D69"/>
    <mergeCell ref="C60:D60"/>
    <mergeCell ref="C51:D51"/>
    <mergeCell ref="C59:D59"/>
    <mergeCell ref="C61:D61"/>
    <mergeCell ref="C62:D62"/>
    <mergeCell ref="C68:D68"/>
    <mergeCell ref="C56:D56"/>
    <mergeCell ref="C86:D86"/>
    <mergeCell ref="C92:D92"/>
    <mergeCell ref="C93:D93"/>
    <mergeCell ref="C87:D87"/>
    <mergeCell ref="C89:D89"/>
    <mergeCell ref="C90:D90"/>
    <mergeCell ref="C78:D78"/>
    <mergeCell ref="C79:D79"/>
    <mergeCell ref="C80:D80"/>
    <mergeCell ref="C81:D81"/>
    <mergeCell ref="C82:D82"/>
    <mergeCell ref="C83:D83"/>
    <mergeCell ref="C57:D57"/>
    <mergeCell ref="C64:D64"/>
    <mergeCell ref="C63:D63"/>
    <mergeCell ref="C67:D67"/>
    <mergeCell ref="C73:D73"/>
    <mergeCell ref="C74:D74"/>
    <mergeCell ref="C23:D23"/>
    <mergeCell ref="C24:D24"/>
    <mergeCell ref="C25:D25"/>
    <mergeCell ref="C26:D26"/>
    <mergeCell ref="C27:D27"/>
    <mergeCell ref="C28:D28"/>
    <mergeCell ref="C29:D29"/>
    <mergeCell ref="C10:D10"/>
    <mergeCell ref="C17:D17"/>
    <mergeCell ref="C13:D13"/>
    <mergeCell ref="C16:D16"/>
    <mergeCell ref="C14:D14"/>
    <mergeCell ref="C15:D15"/>
    <mergeCell ref="C11:D11"/>
    <mergeCell ref="C12:D12"/>
    <mergeCell ref="C18:D18"/>
    <mergeCell ref="C19:D19"/>
    <mergeCell ref="C20:D20"/>
    <mergeCell ref="C21:D21"/>
    <mergeCell ref="C22:D22"/>
    <mergeCell ref="C98:D98"/>
    <mergeCell ref="C99:D99"/>
    <mergeCell ref="C100:D100"/>
    <mergeCell ref="C101:D101"/>
    <mergeCell ref="C102:D102"/>
    <mergeCell ref="C88:D88"/>
    <mergeCell ref="C94:D94"/>
    <mergeCell ref="C95:D95"/>
    <mergeCell ref="C96:D96"/>
    <mergeCell ref="C97:D97"/>
    <mergeCell ref="C91:D91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17:D117"/>
    <mergeCell ref="C125:D125"/>
    <mergeCell ref="C124:D124"/>
    <mergeCell ref="C119:D119"/>
    <mergeCell ref="C113:D113"/>
    <mergeCell ref="C114:D114"/>
    <mergeCell ref="C115:D115"/>
    <mergeCell ref="C118:D118"/>
    <mergeCell ref="C116:D116"/>
    <mergeCell ref="C133:D133"/>
    <mergeCell ref="C134:D134"/>
    <mergeCell ref="C135:D135"/>
    <mergeCell ref="C136:D136"/>
    <mergeCell ref="C137:D137"/>
    <mergeCell ref="C120:D120"/>
    <mergeCell ref="C122:D122"/>
    <mergeCell ref="C130:D130"/>
    <mergeCell ref="C131:D131"/>
    <mergeCell ref="C132:D132"/>
    <mergeCell ref="C127:D127"/>
    <mergeCell ref="C126:D126"/>
    <mergeCell ref="C121:D121"/>
    <mergeCell ref="C129:D129"/>
    <mergeCell ref="C128:D128"/>
    <mergeCell ref="C123:D123"/>
    <mergeCell ref="C143:D143"/>
    <mergeCell ref="C144:D144"/>
    <mergeCell ref="C145:D145"/>
    <mergeCell ref="C146:D146"/>
    <mergeCell ref="C147:D147"/>
    <mergeCell ref="C138:D138"/>
    <mergeCell ref="C139:D139"/>
    <mergeCell ref="C140:D140"/>
    <mergeCell ref="C141:D141"/>
    <mergeCell ref="C142:D142"/>
    <mergeCell ref="B7:B9"/>
    <mergeCell ref="D3:E3"/>
    <mergeCell ref="D4:E4"/>
    <mergeCell ref="D5:E5"/>
    <mergeCell ref="D6:E6"/>
    <mergeCell ref="D7:E7"/>
    <mergeCell ref="D8:E8"/>
    <mergeCell ref="D9:E9"/>
    <mergeCell ref="C7:C9"/>
    <mergeCell ref="B2:C6"/>
    <mergeCell ref="D2:E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3827-8FCA-477E-93AD-B64F8228571E}">
  <sheetPr>
    <pageSetUpPr fitToPage="1"/>
  </sheetPr>
  <dimension ref="A1:BP388"/>
  <sheetViews>
    <sheetView showGridLines="0" topLeftCell="A371" zoomScaleNormal="100" workbookViewId="0">
      <selection activeCell="M382" sqref="M382"/>
    </sheetView>
  </sheetViews>
  <sheetFormatPr defaultColWidth="8.88671875" defaultRowHeight="14.4" x14ac:dyDescent="0.3"/>
  <cols>
    <col min="1" max="1" width="15.33203125" style="1" customWidth="1"/>
    <col min="2" max="2" width="10.77734375" style="1" customWidth="1"/>
    <col min="3" max="3" width="10.88671875" style="1" customWidth="1"/>
    <col min="4" max="4" width="13.33203125" style="1" customWidth="1"/>
    <col min="5" max="5" width="2" style="1" customWidth="1"/>
    <col min="6" max="6" width="16.77734375" style="1" customWidth="1"/>
    <col min="7" max="24" width="4.77734375" style="1" customWidth="1"/>
    <col min="25" max="25" width="11" style="1" customWidth="1"/>
    <col min="26" max="26" width="5.6640625" style="1" bestFit="1" customWidth="1"/>
    <col min="27" max="27" width="7.77734375" style="1" bestFit="1" customWidth="1"/>
    <col min="28" max="28" width="8.5546875" style="1" bestFit="1" customWidth="1"/>
    <col min="29" max="29" width="6.6640625" style="1" bestFit="1" customWidth="1"/>
    <col min="30" max="30" width="5.77734375" style="1" customWidth="1"/>
    <col min="31" max="31" width="6.109375" style="1" bestFit="1" customWidth="1"/>
    <col min="32" max="32" width="5.88671875" style="1" bestFit="1" customWidth="1"/>
    <col min="33" max="33" width="5.6640625" style="1" bestFit="1" customWidth="1"/>
    <col min="34" max="34" width="7.77734375" style="1" bestFit="1" customWidth="1"/>
    <col min="35" max="36" width="8.5546875" style="1" bestFit="1" customWidth="1"/>
    <col min="37" max="37" width="7.5546875" style="1" bestFit="1" customWidth="1"/>
    <col min="38" max="38" width="7.33203125" style="1" bestFit="1" customWidth="1"/>
    <col min="39" max="39" width="5.88671875" style="1" bestFit="1" customWidth="1"/>
    <col min="40" max="40" width="5.6640625" style="1" bestFit="1" customWidth="1"/>
    <col min="41" max="41" width="7.109375" style="1" bestFit="1" customWidth="1"/>
    <col min="42" max="43" width="8.5546875" style="1" bestFit="1" customWidth="1"/>
    <col min="44" max="44" width="5.88671875" style="1" bestFit="1" customWidth="1"/>
    <col min="45" max="45" width="6.6640625" style="1" bestFit="1" customWidth="1"/>
    <col min="46" max="46" width="5.88671875" style="1" bestFit="1" customWidth="1"/>
    <col min="47" max="47" width="5.6640625" style="1" bestFit="1" customWidth="1"/>
    <col min="48" max="49" width="8.44140625" style="1" bestFit="1" customWidth="1"/>
    <col min="50" max="50" width="7.21875" style="1" bestFit="1" customWidth="1"/>
    <col min="51" max="51" width="6.6640625" style="1" bestFit="1" customWidth="1"/>
    <col min="52" max="52" width="8.44140625" style="1" bestFit="1" customWidth="1"/>
    <col min="53" max="53" width="5.88671875" style="1" bestFit="1" customWidth="1"/>
    <col min="54" max="54" width="5.6640625" style="1" bestFit="1" customWidth="1"/>
    <col min="55" max="55" width="8.44140625" style="1" bestFit="1" customWidth="1"/>
    <col min="56" max="56" width="6.88671875" style="1" bestFit="1" customWidth="1"/>
    <col min="57" max="57" width="8.5546875" style="1" bestFit="1" customWidth="1"/>
    <col min="58" max="58" width="6.88671875" style="1" bestFit="1" customWidth="1"/>
    <col min="59" max="59" width="6.109375" style="1" bestFit="1" customWidth="1"/>
    <col min="60" max="60" width="5.88671875" style="1" bestFit="1" customWidth="1"/>
    <col min="61" max="61" width="5.6640625" style="1" bestFit="1" customWidth="1"/>
    <col min="62" max="62" width="8.44140625" style="1" bestFit="1" customWidth="1"/>
    <col min="63" max="63" width="7.44140625" style="1" bestFit="1" customWidth="1"/>
    <col min="64" max="64" width="8.5546875" style="1" bestFit="1" customWidth="1"/>
    <col min="65" max="65" width="7.33203125" style="1" bestFit="1" customWidth="1"/>
    <col min="66" max="66" width="7.44140625" style="1" bestFit="1" customWidth="1"/>
    <col min="67" max="68" width="10.6640625" style="1" customWidth="1"/>
    <col min="69" max="16384" width="8.88671875" style="1"/>
  </cols>
  <sheetData>
    <row r="1" spans="1:68" ht="21.6" customHeight="1" thickBot="1" x14ac:dyDescent="0.35">
      <c r="A1" s="77"/>
      <c r="B1" s="79" t="s">
        <v>149</v>
      </c>
      <c r="C1" s="80" t="s">
        <v>150</v>
      </c>
      <c r="D1" s="88" t="s">
        <v>151</v>
      </c>
      <c r="F1" s="162" t="s">
        <v>172</v>
      </c>
      <c r="G1" s="157" t="s">
        <v>173</v>
      </c>
      <c r="H1" s="158"/>
      <c r="I1" s="159"/>
      <c r="J1" s="157" t="s">
        <v>174</v>
      </c>
      <c r="K1" s="158"/>
      <c r="L1" s="159"/>
      <c r="M1" s="157" t="s">
        <v>175</v>
      </c>
      <c r="N1" s="158"/>
      <c r="O1" s="159"/>
      <c r="P1" s="157" t="s">
        <v>176</v>
      </c>
      <c r="Q1" s="158"/>
      <c r="R1" s="159"/>
      <c r="S1" s="157" t="s">
        <v>177</v>
      </c>
      <c r="T1" s="158"/>
      <c r="U1" s="159"/>
      <c r="V1" s="157" t="s">
        <v>178</v>
      </c>
      <c r="W1" s="158"/>
      <c r="X1" s="159"/>
      <c r="Y1" s="160" t="s">
        <v>179</v>
      </c>
    </row>
    <row r="2" spans="1:68" ht="12" customHeight="1" thickBot="1" x14ac:dyDescent="0.35">
      <c r="A2" s="154" t="s">
        <v>181</v>
      </c>
      <c r="B2" s="52" t="s">
        <v>155</v>
      </c>
      <c r="C2" s="55" t="s">
        <v>152</v>
      </c>
      <c r="D2" s="104" t="s">
        <v>62</v>
      </c>
      <c r="E2"/>
      <c r="F2" s="163"/>
      <c r="G2" s="70" t="s">
        <v>152</v>
      </c>
      <c r="H2" s="71" t="s">
        <v>153</v>
      </c>
      <c r="I2" s="72" t="s">
        <v>154</v>
      </c>
      <c r="J2" s="70" t="s">
        <v>152</v>
      </c>
      <c r="K2" s="71" t="s">
        <v>153</v>
      </c>
      <c r="L2" s="72" t="s">
        <v>154</v>
      </c>
      <c r="M2" s="70" t="s">
        <v>152</v>
      </c>
      <c r="N2" s="71" t="s">
        <v>153</v>
      </c>
      <c r="O2" s="72" t="s">
        <v>154</v>
      </c>
      <c r="P2" s="70" t="s">
        <v>152</v>
      </c>
      <c r="Q2" s="71" t="s">
        <v>153</v>
      </c>
      <c r="R2" s="72" t="s">
        <v>154</v>
      </c>
      <c r="S2" s="70" t="s">
        <v>152</v>
      </c>
      <c r="T2" s="71" t="s">
        <v>153</v>
      </c>
      <c r="U2" s="72" t="s">
        <v>154</v>
      </c>
      <c r="V2" s="70" t="s">
        <v>152</v>
      </c>
      <c r="W2" s="71" t="s">
        <v>153</v>
      </c>
      <c r="X2" s="72" t="s">
        <v>154</v>
      </c>
      <c r="Y2" s="161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8" ht="12" customHeight="1" x14ac:dyDescent="0.3">
      <c r="A3" s="155"/>
      <c r="B3" s="53" t="s">
        <v>156</v>
      </c>
      <c r="C3" s="57" t="s">
        <v>154</v>
      </c>
      <c r="D3" s="105" t="s">
        <v>180</v>
      </c>
      <c r="E3"/>
      <c r="F3" s="101" t="s">
        <v>114</v>
      </c>
      <c r="G3" s="52">
        <f t="shared" ref="G3:G34" si="0">COUNTIFS($D$2:$D$410,F3,$C$2:$C$410,"Gold",$B$2:$B$410,"Singles")</f>
        <v>0</v>
      </c>
      <c r="H3" s="60">
        <f t="shared" ref="H3:H34" si="1">COUNTIFS($D$2:$D$410,F3,$C$2:$C$410,"Silver",$B$2:$B$410,"Singles")</f>
        <v>0</v>
      </c>
      <c r="I3" s="60">
        <f t="shared" ref="I3:I34" si="2">COUNTIFS($D$2:$D$410,F3,$C$2:$C$410,"Bronze",$B$2:$B$410,"Singles")</f>
        <v>0</v>
      </c>
      <c r="J3" s="69">
        <f t="shared" ref="J3:J34" si="3">COUNTIFS($D$2:$D$410,F3,$C$2:$C$410,"Gold",$B$2:$B$410,"Doubles")</f>
        <v>0</v>
      </c>
      <c r="K3" s="60">
        <f t="shared" ref="K3:K34" si="4">COUNTIFS($D$2:$D$410,F3,$C$2:$C$410,"Silver",$B$2:$B$410,"Doubles")</f>
        <v>0</v>
      </c>
      <c r="L3" s="60">
        <f t="shared" ref="L3:L34" si="5">COUNTIFS($D$2:$D$410,F3,$C$2:$C$410,"Bronze",$B$2:$B$410,"Doubles")</f>
        <v>0</v>
      </c>
      <c r="M3" s="69">
        <f t="shared" ref="M3:M34" si="6">COUNTIFS($D$2:$D$410,F3,$C$2:$C$410,"Gold",$B$2:$B$410,"Trios")</f>
        <v>0</v>
      </c>
      <c r="N3" s="60">
        <f t="shared" ref="N3:N34" si="7">COUNTIFS($D$2:$D$410,F3,$C$2:$C$410,"Silver",$B$2:$B$410,"Trios")</f>
        <v>0</v>
      </c>
      <c r="O3" s="60">
        <f t="shared" ref="O3:O34" si="8">COUNTIFS($D$2:$D$410,F3,$C$2:$C$410,"Bronze",$B$2:$B$410,"Trios")</f>
        <v>0</v>
      </c>
      <c r="P3" s="69">
        <f t="shared" ref="P3:P34" si="9">COUNTIFS($D$2:$D$410,F3,$C$2:$C$410,"Gold",$B$2:$B$410,"Team")</f>
        <v>1</v>
      </c>
      <c r="Q3" s="60">
        <f t="shared" ref="Q3:Q34" si="10">COUNTIFS($D$2:$D$410,F3,$C$2:$C$410,"Silver",$B$2:$B$410,"Team")</f>
        <v>0</v>
      </c>
      <c r="R3" s="60">
        <f t="shared" ref="R3:R34" si="11">COUNTIFS($D$2:$D$410,F3,$C$2:$C$410,"Bronze",$B$2:$B$410,"Team")</f>
        <v>0</v>
      </c>
      <c r="S3" s="69">
        <f t="shared" ref="S3:S34" si="12">COUNTIFS($D$2:$D$410,F3,$C$2:$C$410,"Gold",$B$2:$B$410,"All Events")</f>
        <v>0</v>
      </c>
      <c r="T3" s="60">
        <f t="shared" ref="T3:T34" si="13">COUNTIFS($D$2:$D$410,F3,$C$2:$C$410,"Silver",$B$2:$B$410,"All Events")</f>
        <v>0</v>
      </c>
      <c r="U3" s="60">
        <f t="shared" ref="U3:U34" si="14">COUNTIFS($D$2:$D$410,F3,$C$2:$C$410,"Bronze",$B$2:$B$410,"All Events")</f>
        <v>0</v>
      </c>
      <c r="V3" s="69">
        <f t="shared" ref="V3:V34" si="15">COUNTIFS($D$2:$D$410,F3,$C$2:$C$410,"Gold",$B$2:$B$410,"Masters")</f>
        <v>0</v>
      </c>
      <c r="W3" s="60">
        <f t="shared" ref="W3:W34" si="16">COUNTIFS($D$2:$D$410,F3,$C$2:$C$410,"Silver",$B$2:$B$410,"Masters")</f>
        <v>0</v>
      </c>
      <c r="X3" s="60">
        <f t="shared" ref="X3:X34" si="17">COUNTIFS($D$2:$D$410,F3,$C$2:$C$410,"Bronze",$B$2:$B$410,"Masters")</f>
        <v>0</v>
      </c>
      <c r="Y3" s="29">
        <f>SUM(G3:X3)</f>
        <v>1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8" ht="12" customHeight="1" x14ac:dyDescent="0.3">
      <c r="A4" s="155"/>
      <c r="B4" s="53" t="s">
        <v>156</v>
      </c>
      <c r="C4" s="57" t="s">
        <v>154</v>
      </c>
      <c r="D4" s="105" t="s">
        <v>74</v>
      </c>
      <c r="E4"/>
      <c r="F4" s="102" t="s">
        <v>62</v>
      </c>
      <c r="G4" s="69">
        <f t="shared" si="0"/>
        <v>1</v>
      </c>
      <c r="H4" s="60">
        <f t="shared" si="1"/>
        <v>0</v>
      </c>
      <c r="I4" s="60">
        <f t="shared" si="2"/>
        <v>0</v>
      </c>
      <c r="J4" s="69">
        <f t="shared" si="3"/>
        <v>0</v>
      </c>
      <c r="K4" s="60">
        <f t="shared" si="4"/>
        <v>0</v>
      </c>
      <c r="L4" s="60">
        <f t="shared" si="5"/>
        <v>0</v>
      </c>
      <c r="M4" s="69">
        <f t="shared" si="6"/>
        <v>0</v>
      </c>
      <c r="N4" s="60">
        <f t="shared" si="7"/>
        <v>0</v>
      </c>
      <c r="O4" s="60">
        <f t="shared" si="8"/>
        <v>0</v>
      </c>
      <c r="P4" s="69">
        <f t="shared" si="9"/>
        <v>2</v>
      </c>
      <c r="Q4" s="60">
        <f t="shared" si="10"/>
        <v>0</v>
      </c>
      <c r="R4" s="60">
        <f t="shared" si="11"/>
        <v>0</v>
      </c>
      <c r="S4" s="69">
        <f t="shared" si="12"/>
        <v>1</v>
      </c>
      <c r="T4" s="60">
        <f t="shared" si="13"/>
        <v>0</v>
      </c>
      <c r="U4" s="60">
        <f t="shared" si="14"/>
        <v>0</v>
      </c>
      <c r="V4" s="69">
        <f t="shared" si="15"/>
        <v>0</v>
      </c>
      <c r="W4" s="60">
        <f t="shared" si="16"/>
        <v>0</v>
      </c>
      <c r="X4" s="60">
        <f t="shared" si="17"/>
        <v>0</v>
      </c>
      <c r="Y4" s="29">
        <f>SUM(G4:X4)</f>
        <v>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8" ht="12" customHeight="1" x14ac:dyDescent="0.3">
      <c r="A5" s="155"/>
      <c r="B5" s="53" t="s">
        <v>157</v>
      </c>
      <c r="C5" s="63" t="s">
        <v>152</v>
      </c>
      <c r="D5" s="105" t="s">
        <v>62</v>
      </c>
      <c r="E5"/>
      <c r="F5" s="102" t="s">
        <v>180</v>
      </c>
      <c r="G5" s="69">
        <f t="shared" si="0"/>
        <v>0</v>
      </c>
      <c r="H5" s="60">
        <f t="shared" si="1"/>
        <v>0</v>
      </c>
      <c r="I5" s="60">
        <f t="shared" si="2"/>
        <v>0</v>
      </c>
      <c r="J5" s="69">
        <f t="shared" si="3"/>
        <v>0</v>
      </c>
      <c r="K5" s="60">
        <f t="shared" si="4"/>
        <v>0</v>
      </c>
      <c r="L5" s="60">
        <f t="shared" si="5"/>
        <v>1</v>
      </c>
      <c r="M5" s="69">
        <f t="shared" si="6"/>
        <v>0</v>
      </c>
      <c r="N5" s="60">
        <f t="shared" si="7"/>
        <v>0</v>
      </c>
      <c r="O5" s="60">
        <f t="shared" si="8"/>
        <v>0</v>
      </c>
      <c r="P5" s="69">
        <f t="shared" si="9"/>
        <v>0</v>
      </c>
      <c r="Q5" s="60">
        <f t="shared" si="10"/>
        <v>0</v>
      </c>
      <c r="R5" s="60">
        <f t="shared" si="11"/>
        <v>0</v>
      </c>
      <c r="S5" s="69">
        <f t="shared" si="12"/>
        <v>0</v>
      </c>
      <c r="T5" s="60">
        <f t="shared" si="13"/>
        <v>0</v>
      </c>
      <c r="U5" s="60">
        <f t="shared" si="14"/>
        <v>0</v>
      </c>
      <c r="V5" s="69">
        <f t="shared" si="15"/>
        <v>0</v>
      </c>
      <c r="W5" s="60">
        <f t="shared" si="16"/>
        <v>0</v>
      </c>
      <c r="X5" s="60">
        <f t="shared" si="17"/>
        <v>0</v>
      </c>
      <c r="Y5" s="29">
        <f t="shared" ref="Y5:Y62" si="18">SUM(G5:X5)</f>
        <v>1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8" ht="12" customHeight="1" x14ac:dyDescent="0.3">
      <c r="A6" s="155"/>
      <c r="B6" s="53" t="s">
        <v>157</v>
      </c>
      <c r="C6" s="63" t="s">
        <v>152</v>
      </c>
      <c r="D6" s="105" t="s">
        <v>74</v>
      </c>
      <c r="E6"/>
      <c r="F6" s="102" t="s">
        <v>112</v>
      </c>
      <c r="G6" s="69">
        <f t="shared" si="0"/>
        <v>0</v>
      </c>
      <c r="H6" s="60">
        <f t="shared" si="1"/>
        <v>0</v>
      </c>
      <c r="I6" s="60">
        <f t="shared" si="2"/>
        <v>0</v>
      </c>
      <c r="J6" s="69">
        <f t="shared" si="3"/>
        <v>0</v>
      </c>
      <c r="K6" s="60">
        <f t="shared" si="4"/>
        <v>0</v>
      </c>
      <c r="L6" s="60">
        <f t="shared" si="5"/>
        <v>0</v>
      </c>
      <c r="M6" s="69">
        <f t="shared" si="6"/>
        <v>0</v>
      </c>
      <c r="N6" s="60">
        <f t="shared" si="7"/>
        <v>0</v>
      </c>
      <c r="O6" s="60">
        <f t="shared" si="8"/>
        <v>0</v>
      </c>
      <c r="P6" s="69">
        <f t="shared" si="9"/>
        <v>1</v>
      </c>
      <c r="Q6" s="60">
        <f t="shared" si="10"/>
        <v>0</v>
      </c>
      <c r="R6" s="60">
        <f t="shared" si="11"/>
        <v>0</v>
      </c>
      <c r="S6" s="69">
        <f t="shared" si="12"/>
        <v>0</v>
      </c>
      <c r="T6" s="60">
        <f t="shared" si="13"/>
        <v>0</v>
      </c>
      <c r="U6" s="60">
        <f t="shared" si="14"/>
        <v>0</v>
      </c>
      <c r="V6" s="69">
        <f t="shared" si="15"/>
        <v>0</v>
      </c>
      <c r="W6" s="60">
        <f t="shared" si="16"/>
        <v>0</v>
      </c>
      <c r="X6" s="60">
        <f t="shared" si="17"/>
        <v>0</v>
      </c>
      <c r="Y6" s="29">
        <f t="shared" si="18"/>
        <v>1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8" ht="12" customHeight="1" x14ac:dyDescent="0.3">
      <c r="A7" s="155"/>
      <c r="B7" s="53" t="s">
        <v>157</v>
      </c>
      <c r="C7" s="63" t="s">
        <v>152</v>
      </c>
      <c r="D7" s="106" t="s">
        <v>112</v>
      </c>
      <c r="E7"/>
      <c r="F7" s="102" t="s">
        <v>74</v>
      </c>
      <c r="G7" s="69">
        <f t="shared" si="0"/>
        <v>0</v>
      </c>
      <c r="H7" s="60">
        <f t="shared" si="1"/>
        <v>0</v>
      </c>
      <c r="I7" s="60">
        <f t="shared" si="2"/>
        <v>0</v>
      </c>
      <c r="J7" s="69">
        <f t="shared" si="3"/>
        <v>0</v>
      </c>
      <c r="K7" s="60">
        <f t="shared" si="4"/>
        <v>0</v>
      </c>
      <c r="L7" s="60">
        <f t="shared" si="5"/>
        <v>1</v>
      </c>
      <c r="M7" s="69">
        <f t="shared" si="6"/>
        <v>0</v>
      </c>
      <c r="N7" s="60">
        <f t="shared" si="7"/>
        <v>0</v>
      </c>
      <c r="O7" s="60">
        <f t="shared" si="8"/>
        <v>1</v>
      </c>
      <c r="P7" s="69">
        <f t="shared" si="9"/>
        <v>1</v>
      </c>
      <c r="Q7" s="60">
        <f t="shared" si="10"/>
        <v>0</v>
      </c>
      <c r="R7" s="60">
        <f t="shared" si="11"/>
        <v>0</v>
      </c>
      <c r="S7" s="69">
        <f t="shared" si="12"/>
        <v>0</v>
      </c>
      <c r="T7" s="60">
        <f t="shared" si="13"/>
        <v>0</v>
      </c>
      <c r="U7" s="60">
        <f t="shared" si="14"/>
        <v>0</v>
      </c>
      <c r="V7" s="69">
        <f t="shared" si="15"/>
        <v>0</v>
      </c>
      <c r="W7" s="60">
        <f t="shared" si="16"/>
        <v>0</v>
      </c>
      <c r="X7" s="60">
        <f t="shared" si="17"/>
        <v>0</v>
      </c>
      <c r="Y7" s="29">
        <f t="shared" si="18"/>
        <v>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8" ht="12" customHeight="1" x14ac:dyDescent="0.3">
      <c r="A8" s="155"/>
      <c r="B8" s="53" t="s">
        <v>157</v>
      </c>
      <c r="C8" s="63" t="s">
        <v>152</v>
      </c>
      <c r="D8" s="106" t="s">
        <v>113</v>
      </c>
      <c r="E8"/>
      <c r="F8" s="102" t="s">
        <v>113</v>
      </c>
      <c r="G8" s="69">
        <f t="shared" si="0"/>
        <v>0</v>
      </c>
      <c r="H8" s="60">
        <f t="shared" si="1"/>
        <v>0</v>
      </c>
      <c r="I8" s="60">
        <f t="shared" si="2"/>
        <v>0</v>
      </c>
      <c r="J8" s="69">
        <f t="shared" si="3"/>
        <v>0</v>
      </c>
      <c r="K8" s="60">
        <f t="shared" si="4"/>
        <v>0</v>
      </c>
      <c r="L8" s="60">
        <f t="shared" si="5"/>
        <v>0</v>
      </c>
      <c r="M8" s="69">
        <f t="shared" si="6"/>
        <v>0</v>
      </c>
      <c r="N8" s="60">
        <f t="shared" si="7"/>
        <v>0</v>
      </c>
      <c r="O8" s="60">
        <f t="shared" si="8"/>
        <v>0</v>
      </c>
      <c r="P8" s="69">
        <f t="shared" si="9"/>
        <v>1</v>
      </c>
      <c r="Q8" s="60">
        <f t="shared" si="10"/>
        <v>0</v>
      </c>
      <c r="R8" s="60">
        <f t="shared" si="11"/>
        <v>0</v>
      </c>
      <c r="S8" s="69">
        <f t="shared" si="12"/>
        <v>0</v>
      </c>
      <c r="T8" s="60">
        <f t="shared" si="13"/>
        <v>0</v>
      </c>
      <c r="U8" s="60">
        <f t="shared" si="14"/>
        <v>0</v>
      </c>
      <c r="V8" s="69">
        <f t="shared" si="15"/>
        <v>0</v>
      </c>
      <c r="W8" s="60">
        <f t="shared" si="16"/>
        <v>0</v>
      </c>
      <c r="X8" s="60">
        <f t="shared" si="17"/>
        <v>0</v>
      </c>
      <c r="Y8" s="29">
        <f t="shared" si="18"/>
        <v>1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8" ht="12" customHeight="1" x14ac:dyDescent="0.3">
      <c r="A9" s="155"/>
      <c r="B9" s="53" t="s">
        <v>157</v>
      </c>
      <c r="C9" s="63" t="s">
        <v>152</v>
      </c>
      <c r="D9" s="106" t="s">
        <v>114</v>
      </c>
      <c r="F9" s="102" t="s">
        <v>47</v>
      </c>
      <c r="G9" s="69">
        <f t="shared" si="0"/>
        <v>0</v>
      </c>
      <c r="H9" s="60">
        <f t="shared" si="1"/>
        <v>0</v>
      </c>
      <c r="I9" s="60">
        <f t="shared" si="2"/>
        <v>0</v>
      </c>
      <c r="J9" s="69">
        <f t="shared" si="3"/>
        <v>1</v>
      </c>
      <c r="K9" s="60">
        <f t="shared" si="4"/>
        <v>0</v>
      </c>
      <c r="L9" s="60">
        <f t="shared" si="5"/>
        <v>0</v>
      </c>
      <c r="M9" s="69">
        <f t="shared" si="6"/>
        <v>0</v>
      </c>
      <c r="N9" s="60">
        <f t="shared" si="7"/>
        <v>0</v>
      </c>
      <c r="O9" s="60">
        <f t="shared" si="8"/>
        <v>0</v>
      </c>
      <c r="P9" s="69">
        <f t="shared" si="9"/>
        <v>1</v>
      </c>
      <c r="Q9" s="60">
        <f t="shared" si="10"/>
        <v>0</v>
      </c>
      <c r="R9" s="60">
        <f t="shared" si="11"/>
        <v>0</v>
      </c>
      <c r="S9" s="69">
        <f t="shared" si="12"/>
        <v>0</v>
      </c>
      <c r="T9" s="60">
        <f t="shared" si="13"/>
        <v>0</v>
      </c>
      <c r="U9" s="60">
        <f t="shared" si="14"/>
        <v>0</v>
      </c>
      <c r="V9" s="69">
        <f t="shared" si="15"/>
        <v>0</v>
      </c>
      <c r="W9" s="60">
        <f t="shared" si="16"/>
        <v>0</v>
      </c>
      <c r="X9" s="60">
        <f t="shared" si="17"/>
        <v>0</v>
      </c>
      <c r="Y9" s="29">
        <f t="shared" si="18"/>
        <v>2</v>
      </c>
    </row>
    <row r="10" spans="1:68" ht="12" customHeight="1" thickBot="1" x14ac:dyDescent="0.35">
      <c r="A10" s="156"/>
      <c r="B10" s="54" t="s">
        <v>158</v>
      </c>
      <c r="C10" s="81" t="s">
        <v>152</v>
      </c>
      <c r="D10" s="107" t="s">
        <v>62</v>
      </c>
      <c r="F10" s="102" t="s">
        <v>48</v>
      </c>
      <c r="G10" s="69">
        <f t="shared" si="0"/>
        <v>0</v>
      </c>
      <c r="H10" s="60">
        <f t="shared" si="1"/>
        <v>1</v>
      </c>
      <c r="I10" s="60">
        <f t="shared" si="2"/>
        <v>0</v>
      </c>
      <c r="J10" s="69">
        <f t="shared" si="3"/>
        <v>0</v>
      </c>
      <c r="K10" s="60">
        <f t="shared" si="4"/>
        <v>0</v>
      </c>
      <c r="L10" s="60">
        <f t="shared" si="5"/>
        <v>0</v>
      </c>
      <c r="M10" s="69">
        <f t="shared" si="6"/>
        <v>0</v>
      </c>
      <c r="N10" s="60">
        <f t="shared" si="7"/>
        <v>0</v>
      </c>
      <c r="O10" s="60">
        <f t="shared" si="8"/>
        <v>1</v>
      </c>
      <c r="P10" s="69">
        <f t="shared" si="9"/>
        <v>1</v>
      </c>
      <c r="Q10" s="60">
        <f t="shared" si="10"/>
        <v>1</v>
      </c>
      <c r="R10" s="60">
        <f t="shared" si="11"/>
        <v>0</v>
      </c>
      <c r="S10" s="69">
        <f t="shared" si="12"/>
        <v>0</v>
      </c>
      <c r="T10" s="60">
        <f t="shared" si="13"/>
        <v>0</v>
      </c>
      <c r="U10" s="60">
        <f t="shared" si="14"/>
        <v>0</v>
      </c>
      <c r="V10" s="69">
        <f t="shared" si="15"/>
        <v>0</v>
      </c>
      <c r="W10" s="60">
        <f t="shared" si="16"/>
        <v>0</v>
      </c>
      <c r="X10" s="60">
        <f t="shared" si="17"/>
        <v>0</v>
      </c>
      <c r="Y10" s="29">
        <f t="shared" si="18"/>
        <v>4</v>
      </c>
    </row>
    <row r="11" spans="1:68" ht="12" customHeight="1" x14ac:dyDescent="0.3">
      <c r="A11" s="154" t="s">
        <v>182</v>
      </c>
      <c r="B11" s="52" t="s">
        <v>155</v>
      </c>
      <c r="C11" s="83" t="s">
        <v>153</v>
      </c>
      <c r="D11" s="104" t="s">
        <v>48</v>
      </c>
      <c r="E11"/>
      <c r="F11" s="102" t="s">
        <v>49</v>
      </c>
      <c r="G11" s="69">
        <f t="shared" si="0"/>
        <v>0</v>
      </c>
      <c r="H11" s="60">
        <f t="shared" si="1"/>
        <v>0</v>
      </c>
      <c r="I11" s="60">
        <f t="shared" si="2"/>
        <v>0</v>
      </c>
      <c r="J11" s="69">
        <f t="shared" si="3"/>
        <v>1</v>
      </c>
      <c r="K11" s="60">
        <f t="shared" si="4"/>
        <v>1</v>
      </c>
      <c r="L11" s="60">
        <f t="shared" si="5"/>
        <v>0</v>
      </c>
      <c r="M11" s="69">
        <f t="shared" si="6"/>
        <v>0</v>
      </c>
      <c r="N11" s="60">
        <f t="shared" si="7"/>
        <v>2</v>
      </c>
      <c r="O11" s="60">
        <f t="shared" si="8"/>
        <v>0</v>
      </c>
      <c r="P11" s="69">
        <f t="shared" si="9"/>
        <v>4</v>
      </c>
      <c r="Q11" s="60">
        <f t="shared" si="10"/>
        <v>0</v>
      </c>
      <c r="R11" s="60">
        <f t="shared" si="11"/>
        <v>0</v>
      </c>
      <c r="S11" s="69">
        <f t="shared" si="12"/>
        <v>0</v>
      </c>
      <c r="T11" s="60">
        <f t="shared" si="13"/>
        <v>0</v>
      </c>
      <c r="U11" s="60">
        <f t="shared" si="14"/>
        <v>0</v>
      </c>
      <c r="V11" s="69">
        <f t="shared" si="15"/>
        <v>0</v>
      </c>
      <c r="W11" s="60">
        <f t="shared" si="16"/>
        <v>0</v>
      </c>
      <c r="X11" s="60">
        <f t="shared" si="17"/>
        <v>0</v>
      </c>
      <c r="Y11" s="29">
        <f t="shared" si="18"/>
        <v>8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ht="12" customHeight="1" x14ac:dyDescent="0.3">
      <c r="A12" s="155"/>
      <c r="B12" s="53" t="s">
        <v>156</v>
      </c>
      <c r="C12" s="63" t="s">
        <v>152</v>
      </c>
      <c r="D12" s="108" t="s">
        <v>163</v>
      </c>
      <c r="E12"/>
      <c r="F12" s="102" t="s">
        <v>50</v>
      </c>
      <c r="G12" s="69">
        <f t="shared" si="0"/>
        <v>0</v>
      </c>
      <c r="H12" s="60">
        <f t="shared" si="1"/>
        <v>0</v>
      </c>
      <c r="I12" s="60">
        <f t="shared" si="2"/>
        <v>0</v>
      </c>
      <c r="J12" s="69">
        <f t="shared" si="3"/>
        <v>1</v>
      </c>
      <c r="K12" s="60">
        <f t="shared" si="4"/>
        <v>0</v>
      </c>
      <c r="L12" s="60">
        <f t="shared" si="5"/>
        <v>0</v>
      </c>
      <c r="M12" s="69">
        <f t="shared" si="6"/>
        <v>0</v>
      </c>
      <c r="N12" s="60">
        <f t="shared" si="7"/>
        <v>0</v>
      </c>
      <c r="O12" s="60">
        <f t="shared" si="8"/>
        <v>1</v>
      </c>
      <c r="P12" s="69">
        <f t="shared" si="9"/>
        <v>1</v>
      </c>
      <c r="Q12" s="60">
        <f t="shared" si="10"/>
        <v>0</v>
      </c>
      <c r="R12" s="60">
        <f t="shared" si="11"/>
        <v>0</v>
      </c>
      <c r="S12" s="69">
        <f t="shared" si="12"/>
        <v>1</v>
      </c>
      <c r="T12" s="60">
        <f t="shared" si="13"/>
        <v>0</v>
      </c>
      <c r="U12" s="60">
        <f t="shared" si="14"/>
        <v>0</v>
      </c>
      <c r="V12" s="69">
        <f t="shared" si="15"/>
        <v>0</v>
      </c>
      <c r="W12" s="60">
        <f t="shared" si="16"/>
        <v>0</v>
      </c>
      <c r="X12" s="60">
        <f t="shared" si="17"/>
        <v>0</v>
      </c>
      <c r="Y12" s="29">
        <f t="shared" si="18"/>
        <v>4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8" ht="12" customHeight="1" x14ac:dyDescent="0.3">
      <c r="A13" s="155"/>
      <c r="B13" s="53" t="s">
        <v>156</v>
      </c>
      <c r="C13" s="63" t="s">
        <v>152</v>
      </c>
      <c r="D13" s="108" t="s">
        <v>50</v>
      </c>
      <c r="E13"/>
      <c r="F13" s="102" t="s">
        <v>163</v>
      </c>
      <c r="G13" s="69">
        <f t="shared" si="0"/>
        <v>0</v>
      </c>
      <c r="H13" s="60">
        <f t="shared" si="1"/>
        <v>0</v>
      </c>
      <c r="I13" s="60">
        <f t="shared" si="2"/>
        <v>0</v>
      </c>
      <c r="J13" s="69">
        <f t="shared" si="3"/>
        <v>1</v>
      </c>
      <c r="K13" s="60">
        <f t="shared" si="4"/>
        <v>0</v>
      </c>
      <c r="L13" s="60">
        <f t="shared" si="5"/>
        <v>0</v>
      </c>
      <c r="M13" s="69">
        <f t="shared" si="6"/>
        <v>0</v>
      </c>
      <c r="N13" s="60">
        <f t="shared" si="7"/>
        <v>0</v>
      </c>
      <c r="O13" s="60">
        <f t="shared" si="8"/>
        <v>1</v>
      </c>
      <c r="P13" s="69">
        <f t="shared" si="9"/>
        <v>1</v>
      </c>
      <c r="Q13" s="60">
        <f t="shared" si="10"/>
        <v>0</v>
      </c>
      <c r="R13" s="60">
        <f t="shared" si="11"/>
        <v>0</v>
      </c>
      <c r="S13" s="69">
        <f t="shared" si="12"/>
        <v>0</v>
      </c>
      <c r="T13" s="60">
        <f t="shared" si="13"/>
        <v>0</v>
      </c>
      <c r="U13" s="60">
        <f t="shared" si="14"/>
        <v>0</v>
      </c>
      <c r="V13" s="69">
        <f t="shared" si="15"/>
        <v>0</v>
      </c>
      <c r="W13" s="60">
        <f t="shared" si="16"/>
        <v>0</v>
      </c>
      <c r="X13" s="60">
        <f t="shared" si="17"/>
        <v>0</v>
      </c>
      <c r="Y13" s="29">
        <f t="shared" si="18"/>
        <v>3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8" ht="12" customHeight="1" x14ac:dyDescent="0.3">
      <c r="A14" s="155"/>
      <c r="B14" s="53" t="s">
        <v>156</v>
      </c>
      <c r="C14" s="63" t="s">
        <v>152</v>
      </c>
      <c r="D14" s="109" t="s">
        <v>47</v>
      </c>
      <c r="E14"/>
      <c r="F14" s="102" t="s">
        <v>164</v>
      </c>
      <c r="G14" s="69">
        <f t="shared" si="0"/>
        <v>0</v>
      </c>
      <c r="H14" s="60">
        <f t="shared" si="1"/>
        <v>0</v>
      </c>
      <c r="I14" s="60">
        <f t="shared" si="2"/>
        <v>0</v>
      </c>
      <c r="J14" s="69">
        <f t="shared" si="3"/>
        <v>1</v>
      </c>
      <c r="K14" s="60">
        <f t="shared" si="4"/>
        <v>0</v>
      </c>
      <c r="L14" s="60">
        <f t="shared" si="5"/>
        <v>0</v>
      </c>
      <c r="M14" s="69">
        <f t="shared" si="6"/>
        <v>0</v>
      </c>
      <c r="N14" s="60">
        <f t="shared" si="7"/>
        <v>0</v>
      </c>
      <c r="O14" s="60">
        <f t="shared" si="8"/>
        <v>1</v>
      </c>
      <c r="P14" s="69">
        <f t="shared" si="9"/>
        <v>0</v>
      </c>
      <c r="Q14" s="60">
        <f t="shared" si="10"/>
        <v>0</v>
      </c>
      <c r="R14" s="60">
        <f t="shared" si="11"/>
        <v>0</v>
      </c>
      <c r="S14" s="69">
        <f t="shared" si="12"/>
        <v>0</v>
      </c>
      <c r="T14" s="60">
        <f t="shared" si="13"/>
        <v>0</v>
      </c>
      <c r="U14" s="60">
        <f t="shared" si="14"/>
        <v>0</v>
      </c>
      <c r="V14" s="69">
        <f t="shared" si="15"/>
        <v>0</v>
      </c>
      <c r="W14" s="60">
        <f t="shared" si="16"/>
        <v>0</v>
      </c>
      <c r="X14" s="60">
        <f t="shared" si="17"/>
        <v>0</v>
      </c>
      <c r="Y14" s="29">
        <f t="shared" si="18"/>
        <v>2</v>
      </c>
      <c r="Z14"/>
      <c r="AA14"/>
      <c r="AB14"/>
      <c r="AC14"/>
      <c r="AD14"/>
      <c r="AE14"/>
      <c r="AF14"/>
      <c r="AG14" s="78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8" ht="12" customHeight="1" x14ac:dyDescent="0.3">
      <c r="A15" s="155"/>
      <c r="B15" s="53" t="s">
        <v>156</v>
      </c>
      <c r="C15" s="63" t="s">
        <v>152</v>
      </c>
      <c r="D15" s="109" t="s">
        <v>164</v>
      </c>
      <c r="E15"/>
      <c r="F15" s="102" t="s">
        <v>51</v>
      </c>
      <c r="G15" s="69">
        <f t="shared" si="0"/>
        <v>0</v>
      </c>
      <c r="H15" s="60">
        <f t="shared" si="1"/>
        <v>0</v>
      </c>
      <c r="I15" s="60">
        <f t="shared" si="2"/>
        <v>0</v>
      </c>
      <c r="J15" s="69">
        <f t="shared" si="3"/>
        <v>0</v>
      </c>
      <c r="K15" s="60">
        <f t="shared" si="4"/>
        <v>0</v>
      </c>
      <c r="L15" s="60">
        <f t="shared" si="5"/>
        <v>0</v>
      </c>
      <c r="M15" s="69">
        <f t="shared" si="6"/>
        <v>0</v>
      </c>
      <c r="N15" s="60">
        <f t="shared" si="7"/>
        <v>0</v>
      </c>
      <c r="O15" s="60">
        <f t="shared" si="8"/>
        <v>0</v>
      </c>
      <c r="P15" s="69">
        <f t="shared" si="9"/>
        <v>0</v>
      </c>
      <c r="Q15" s="60">
        <f t="shared" si="10"/>
        <v>0</v>
      </c>
      <c r="R15" s="60">
        <f t="shared" si="11"/>
        <v>0</v>
      </c>
      <c r="S15" s="69">
        <f t="shared" si="12"/>
        <v>0</v>
      </c>
      <c r="T15" s="60">
        <f t="shared" si="13"/>
        <v>0</v>
      </c>
      <c r="U15" s="60">
        <f t="shared" si="14"/>
        <v>0</v>
      </c>
      <c r="V15" s="69">
        <f t="shared" si="15"/>
        <v>0</v>
      </c>
      <c r="W15" s="60">
        <f t="shared" si="16"/>
        <v>0</v>
      </c>
      <c r="X15" s="60">
        <f t="shared" si="17"/>
        <v>0</v>
      </c>
      <c r="Y15" s="29">
        <f t="shared" si="18"/>
        <v>0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8" ht="12" customHeight="1" x14ac:dyDescent="0.3">
      <c r="A16" s="155"/>
      <c r="B16" s="53" t="s">
        <v>160</v>
      </c>
      <c r="C16" s="57" t="s">
        <v>154</v>
      </c>
      <c r="D16" s="105" t="s">
        <v>50</v>
      </c>
      <c r="E16"/>
      <c r="F16" s="102" t="s">
        <v>39</v>
      </c>
      <c r="G16" s="69">
        <f t="shared" si="0"/>
        <v>0</v>
      </c>
      <c r="H16" s="60">
        <f t="shared" si="1"/>
        <v>0</v>
      </c>
      <c r="I16" s="60">
        <f t="shared" si="2"/>
        <v>0</v>
      </c>
      <c r="J16" s="69">
        <f t="shared" si="3"/>
        <v>1</v>
      </c>
      <c r="K16" s="60">
        <f t="shared" si="4"/>
        <v>1</v>
      </c>
      <c r="L16" s="60">
        <f t="shared" si="5"/>
        <v>1</v>
      </c>
      <c r="M16" s="69">
        <f t="shared" si="6"/>
        <v>1</v>
      </c>
      <c r="N16" s="60">
        <f t="shared" si="7"/>
        <v>3</v>
      </c>
      <c r="O16" s="60">
        <f t="shared" si="8"/>
        <v>1</v>
      </c>
      <c r="P16" s="69">
        <f t="shared" si="9"/>
        <v>2</v>
      </c>
      <c r="Q16" s="60">
        <f t="shared" si="10"/>
        <v>2</v>
      </c>
      <c r="R16" s="60">
        <f t="shared" si="11"/>
        <v>0</v>
      </c>
      <c r="S16" s="69">
        <f t="shared" si="12"/>
        <v>0</v>
      </c>
      <c r="T16" s="60">
        <f t="shared" si="13"/>
        <v>0</v>
      </c>
      <c r="U16" s="60">
        <f t="shared" si="14"/>
        <v>0</v>
      </c>
      <c r="V16" s="69">
        <f t="shared" si="15"/>
        <v>0</v>
      </c>
      <c r="W16" s="60">
        <f t="shared" si="16"/>
        <v>0</v>
      </c>
      <c r="X16" s="60">
        <f t="shared" si="17"/>
        <v>0</v>
      </c>
      <c r="Y16" s="29">
        <f t="shared" si="18"/>
        <v>12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8" ht="12" customHeight="1" x14ac:dyDescent="0.3">
      <c r="A17" s="155"/>
      <c r="B17" s="53" t="s">
        <v>160</v>
      </c>
      <c r="C17" s="57" t="s">
        <v>154</v>
      </c>
      <c r="D17" s="105" t="s">
        <v>164</v>
      </c>
      <c r="E17"/>
      <c r="F17" s="102" t="s">
        <v>52</v>
      </c>
      <c r="G17" s="69">
        <f t="shared" si="0"/>
        <v>0</v>
      </c>
      <c r="H17" s="60">
        <f t="shared" si="1"/>
        <v>0</v>
      </c>
      <c r="I17" s="60">
        <f t="shared" si="2"/>
        <v>1</v>
      </c>
      <c r="J17" s="69">
        <f t="shared" si="3"/>
        <v>0</v>
      </c>
      <c r="K17" s="60">
        <f t="shared" si="4"/>
        <v>0</v>
      </c>
      <c r="L17" s="60">
        <f t="shared" si="5"/>
        <v>1</v>
      </c>
      <c r="M17" s="69">
        <f t="shared" si="6"/>
        <v>0</v>
      </c>
      <c r="N17" s="60">
        <f t="shared" si="7"/>
        <v>2</v>
      </c>
      <c r="O17" s="60">
        <f t="shared" si="8"/>
        <v>0</v>
      </c>
      <c r="P17" s="69">
        <f t="shared" si="9"/>
        <v>2</v>
      </c>
      <c r="Q17" s="60">
        <f t="shared" si="10"/>
        <v>1</v>
      </c>
      <c r="R17" s="60">
        <f t="shared" si="11"/>
        <v>1</v>
      </c>
      <c r="S17" s="69">
        <f t="shared" si="12"/>
        <v>0</v>
      </c>
      <c r="T17" s="60">
        <f t="shared" si="13"/>
        <v>0</v>
      </c>
      <c r="U17" s="60">
        <f t="shared" si="14"/>
        <v>0</v>
      </c>
      <c r="V17" s="69">
        <f t="shared" si="15"/>
        <v>0</v>
      </c>
      <c r="W17" s="60">
        <f t="shared" si="16"/>
        <v>0</v>
      </c>
      <c r="X17" s="60">
        <f t="shared" si="17"/>
        <v>0</v>
      </c>
      <c r="Y17" s="29">
        <f t="shared" si="18"/>
        <v>8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8" ht="12" customHeight="1" x14ac:dyDescent="0.3">
      <c r="A18" s="155"/>
      <c r="B18" s="53" t="s">
        <v>160</v>
      </c>
      <c r="C18" s="57" t="s">
        <v>154</v>
      </c>
      <c r="D18" s="106" t="s">
        <v>163</v>
      </c>
      <c r="E18"/>
      <c r="F18" s="102" t="s">
        <v>53</v>
      </c>
      <c r="G18" s="69">
        <f t="shared" si="0"/>
        <v>0</v>
      </c>
      <c r="H18" s="60">
        <f t="shared" si="1"/>
        <v>0</v>
      </c>
      <c r="I18" s="60">
        <f t="shared" si="2"/>
        <v>0</v>
      </c>
      <c r="J18" s="69">
        <f t="shared" si="3"/>
        <v>0</v>
      </c>
      <c r="K18" s="60">
        <f t="shared" si="4"/>
        <v>0</v>
      </c>
      <c r="L18" s="60">
        <f t="shared" si="5"/>
        <v>0</v>
      </c>
      <c r="M18" s="69">
        <f t="shared" si="6"/>
        <v>0</v>
      </c>
      <c r="N18" s="60">
        <f t="shared" si="7"/>
        <v>0</v>
      </c>
      <c r="O18" s="60">
        <f t="shared" si="8"/>
        <v>0</v>
      </c>
      <c r="P18" s="69">
        <f t="shared" si="9"/>
        <v>0</v>
      </c>
      <c r="Q18" s="60">
        <f t="shared" si="10"/>
        <v>1</v>
      </c>
      <c r="R18" s="60">
        <f t="shared" si="11"/>
        <v>0</v>
      </c>
      <c r="S18" s="69">
        <f t="shared" si="12"/>
        <v>0</v>
      </c>
      <c r="T18" s="60">
        <f t="shared" si="13"/>
        <v>0</v>
      </c>
      <c r="U18" s="60">
        <f t="shared" si="14"/>
        <v>0</v>
      </c>
      <c r="V18" s="69">
        <f t="shared" si="15"/>
        <v>0</v>
      </c>
      <c r="W18" s="60">
        <f t="shared" si="16"/>
        <v>0</v>
      </c>
      <c r="X18" s="60">
        <f t="shared" si="17"/>
        <v>0</v>
      </c>
      <c r="Y18" s="29">
        <f t="shared" si="18"/>
        <v>1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8" ht="12" customHeight="1" x14ac:dyDescent="0.3">
      <c r="A19" s="155"/>
      <c r="B19" s="53" t="s">
        <v>157</v>
      </c>
      <c r="C19" s="63" t="s">
        <v>152</v>
      </c>
      <c r="D19" s="105" t="s">
        <v>50</v>
      </c>
      <c r="F19" s="102" t="s">
        <v>54</v>
      </c>
      <c r="G19" s="69">
        <f t="shared" si="0"/>
        <v>0</v>
      </c>
      <c r="H19" s="60">
        <f t="shared" si="1"/>
        <v>0</v>
      </c>
      <c r="I19" s="60">
        <f t="shared" si="2"/>
        <v>0</v>
      </c>
      <c r="J19" s="69">
        <f t="shared" si="3"/>
        <v>1</v>
      </c>
      <c r="K19" s="60">
        <f t="shared" si="4"/>
        <v>1</v>
      </c>
      <c r="L19" s="60">
        <f t="shared" si="5"/>
        <v>0</v>
      </c>
      <c r="M19" s="69">
        <f t="shared" si="6"/>
        <v>0</v>
      </c>
      <c r="N19" s="60">
        <f t="shared" si="7"/>
        <v>1</v>
      </c>
      <c r="O19" s="60">
        <f t="shared" si="8"/>
        <v>1</v>
      </c>
      <c r="P19" s="69">
        <f t="shared" si="9"/>
        <v>1</v>
      </c>
      <c r="Q19" s="60">
        <f t="shared" si="10"/>
        <v>1</v>
      </c>
      <c r="R19" s="60">
        <f t="shared" si="11"/>
        <v>0</v>
      </c>
      <c r="S19" s="69">
        <f t="shared" si="12"/>
        <v>0</v>
      </c>
      <c r="T19" s="60">
        <f t="shared" si="13"/>
        <v>0</v>
      </c>
      <c r="U19" s="60">
        <f t="shared" si="14"/>
        <v>0</v>
      </c>
      <c r="V19" s="69">
        <f t="shared" si="15"/>
        <v>1</v>
      </c>
      <c r="W19" s="60">
        <f t="shared" si="16"/>
        <v>0</v>
      </c>
      <c r="X19" s="60">
        <f t="shared" si="17"/>
        <v>1</v>
      </c>
      <c r="Y19" s="29">
        <f t="shared" si="18"/>
        <v>8</v>
      </c>
    </row>
    <row r="20" spans="1:68" ht="12" customHeight="1" x14ac:dyDescent="0.3">
      <c r="A20" s="155"/>
      <c r="B20" s="53" t="s">
        <v>157</v>
      </c>
      <c r="C20" s="63" t="s">
        <v>152</v>
      </c>
      <c r="D20" s="105" t="s">
        <v>49</v>
      </c>
      <c r="F20" s="102" t="s">
        <v>165</v>
      </c>
      <c r="G20" s="69">
        <f t="shared" si="0"/>
        <v>0</v>
      </c>
      <c r="H20" s="60">
        <f t="shared" si="1"/>
        <v>0</v>
      </c>
      <c r="I20" s="60">
        <f t="shared" si="2"/>
        <v>1</v>
      </c>
      <c r="J20" s="69">
        <f t="shared" si="3"/>
        <v>1</v>
      </c>
      <c r="K20" s="60">
        <f t="shared" si="4"/>
        <v>2</v>
      </c>
      <c r="L20" s="60">
        <f t="shared" si="5"/>
        <v>0</v>
      </c>
      <c r="M20" s="69">
        <f t="shared" si="6"/>
        <v>2</v>
      </c>
      <c r="N20" s="60">
        <f t="shared" si="7"/>
        <v>1</v>
      </c>
      <c r="O20" s="60">
        <f t="shared" si="8"/>
        <v>1</v>
      </c>
      <c r="P20" s="69">
        <f t="shared" si="9"/>
        <v>4</v>
      </c>
      <c r="Q20" s="60">
        <f t="shared" si="10"/>
        <v>0</v>
      </c>
      <c r="R20" s="60">
        <f t="shared" si="11"/>
        <v>0</v>
      </c>
      <c r="S20" s="69">
        <f t="shared" si="12"/>
        <v>0</v>
      </c>
      <c r="T20" s="60">
        <f t="shared" si="13"/>
        <v>0</v>
      </c>
      <c r="U20" s="60">
        <f t="shared" si="14"/>
        <v>1</v>
      </c>
      <c r="V20" s="69">
        <f t="shared" si="15"/>
        <v>0</v>
      </c>
      <c r="W20" s="60">
        <f t="shared" si="16"/>
        <v>0</v>
      </c>
      <c r="X20" s="60">
        <f t="shared" si="17"/>
        <v>0</v>
      </c>
      <c r="Y20" s="29">
        <f t="shared" si="18"/>
        <v>13</v>
      </c>
    </row>
    <row r="21" spans="1:68" ht="12" customHeight="1" x14ac:dyDescent="0.3">
      <c r="A21" s="155"/>
      <c r="B21" s="53" t="s">
        <v>157</v>
      </c>
      <c r="C21" s="63" t="s">
        <v>152</v>
      </c>
      <c r="D21" s="105" t="s">
        <v>48</v>
      </c>
      <c r="E21"/>
      <c r="F21" s="102" t="s">
        <v>55</v>
      </c>
      <c r="G21" s="69">
        <f t="shared" si="0"/>
        <v>0</v>
      </c>
      <c r="H21" s="60">
        <f t="shared" si="1"/>
        <v>0</v>
      </c>
      <c r="I21" s="60">
        <f t="shared" si="2"/>
        <v>0</v>
      </c>
      <c r="J21" s="69">
        <f t="shared" si="3"/>
        <v>0</v>
      </c>
      <c r="K21" s="60">
        <f t="shared" si="4"/>
        <v>0</v>
      </c>
      <c r="L21" s="60">
        <f t="shared" si="5"/>
        <v>0</v>
      </c>
      <c r="M21" s="69">
        <f t="shared" si="6"/>
        <v>0</v>
      </c>
      <c r="N21" s="60">
        <f t="shared" si="7"/>
        <v>0</v>
      </c>
      <c r="O21" s="60">
        <f t="shared" si="8"/>
        <v>1</v>
      </c>
      <c r="P21" s="69">
        <f t="shared" si="9"/>
        <v>0</v>
      </c>
      <c r="Q21" s="60">
        <f t="shared" si="10"/>
        <v>0</v>
      </c>
      <c r="R21" s="60">
        <f t="shared" si="11"/>
        <v>0</v>
      </c>
      <c r="S21" s="69">
        <f t="shared" si="12"/>
        <v>0</v>
      </c>
      <c r="T21" s="60">
        <f t="shared" si="13"/>
        <v>0</v>
      </c>
      <c r="U21" s="60">
        <f t="shared" si="14"/>
        <v>0</v>
      </c>
      <c r="V21" s="69">
        <f t="shared" si="15"/>
        <v>0</v>
      </c>
      <c r="W21" s="60">
        <f t="shared" si="16"/>
        <v>0</v>
      </c>
      <c r="X21" s="60">
        <f t="shared" si="17"/>
        <v>0</v>
      </c>
      <c r="Y21" s="29">
        <f t="shared" si="18"/>
        <v>1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ht="12" customHeight="1" x14ac:dyDescent="0.3">
      <c r="A22" s="155"/>
      <c r="B22" s="53" t="s">
        <v>157</v>
      </c>
      <c r="C22" s="63" t="s">
        <v>152</v>
      </c>
      <c r="D22" s="106" t="s">
        <v>163</v>
      </c>
      <c r="E22"/>
      <c r="F22" s="102" t="s">
        <v>56</v>
      </c>
      <c r="G22" s="69">
        <f t="shared" si="0"/>
        <v>0</v>
      </c>
      <c r="H22" s="60">
        <f t="shared" si="1"/>
        <v>0</v>
      </c>
      <c r="I22" s="60">
        <f t="shared" si="2"/>
        <v>0</v>
      </c>
      <c r="J22" s="69">
        <f t="shared" si="3"/>
        <v>0</v>
      </c>
      <c r="K22" s="60">
        <f t="shared" si="4"/>
        <v>0</v>
      </c>
      <c r="L22" s="60">
        <f t="shared" si="5"/>
        <v>1</v>
      </c>
      <c r="M22" s="69">
        <f t="shared" si="6"/>
        <v>0</v>
      </c>
      <c r="N22" s="60">
        <f t="shared" si="7"/>
        <v>0</v>
      </c>
      <c r="O22" s="60">
        <f t="shared" si="8"/>
        <v>1</v>
      </c>
      <c r="P22" s="69">
        <f t="shared" si="9"/>
        <v>1</v>
      </c>
      <c r="Q22" s="60">
        <f t="shared" si="10"/>
        <v>0</v>
      </c>
      <c r="R22" s="60">
        <f t="shared" si="11"/>
        <v>0</v>
      </c>
      <c r="S22" s="69">
        <f t="shared" si="12"/>
        <v>0</v>
      </c>
      <c r="T22" s="60">
        <f t="shared" si="13"/>
        <v>0</v>
      </c>
      <c r="U22" s="60">
        <f t="shared" si="14"/>
        <v>0</v>
      </c>
      <c r="V22" s="69">
        <f t="shared" si="15"/>
        <v>0</v>
      </c>
      <c r="W22" s="60">
        <f t="shared" si="16"/>
        <v>1</v>
      </c>
      <c r="X22" s="60">
        <f t="shared" si="17"/>
        <v>0</v>
      </c>
      <c r="Y22" s="29">
        <f t="shared" si="18"/>
        <v>4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8" ht="12" customHeight="1" x14ac:dyDescent="0.3">
      <c r="A23" s="155"/>
      <c r="B23" s="53" t="s">
        <v>157</v>
      </c>
      <c r="C23" s="63" t="s">
        <v>152</v>
      </c>
      <c r="D23" s="106" t="s">
        <v>47</v>
      </c>
      <c r="E23"/>
      <c r="F23" s="102" t="s">
        <v>34</v>
      </c>
      <c r="G23" s="69">
        <f t="shared" si="0"/>
        <v>1</v>
      </c>
      <c r="H23" s="60">
        <f t="shared" si="1"/>
        <v>0</v>
      </c>
      <c r="I23" s="60">
        <f t="shared" si="2"/>
        <v>0</v>
      </c>
      <c r="J23" s="69">
        <f t="shared" si="3"/>
        <v>2</v>
      </c>
      <c r="K23" s="60">
        <f t="shared" si="4"/>
        <v>0</v>
      </c>
      <c r="L23" s="60">
        <f t="shared" si="5"/>
        <v>0</v>
      </c>
      <c r="M23" s="69">
        <f t="shared" si="6"/>
        <v>0</v>
      </c>
      <c r="N23" s="60">
        <f t="shared" si="7"/>
        <v>2</v>
      </c>
      <c r="O23" s="60">
        <f t="shared" si="8"/>
        <v>0</v>
      </c>
      <c r="P23" s="69">
        <f t="shared" si="9"/>
        <v>4</v>
      </c>
      <c r="Q23" s="60">
        <f t="shared" si="10"/>
        <v>0</v>
      </c>
      <c r="R23" s="60">
        <f t="shared" si="11"/>
        <v>0</v>
      </c>
      <c r="S23" s="69">
        <f t="shared" si="12"/>
        <v>1</v>
      </c>
      <c r="T23" s="60">
        <f t="shared" si="13"/>
        <v>1</v>
      </c>
      <c r="U23" s="60">
        <f t="shared" si="14"/>
        <v>1</v>
      </c>
      <c r="V23" s="69">
        <f t="shared" si="15"/>
        <v>1</v>
      </c>
      <c r="W23" s="60">
        <f t="shared" si="16"/>
        <v>2</v>
      </c>
      <c r="X23" s="60">
        <f t="shared" si="17"/>
        <v>0</v>
      </c>
      <c r="Y23" s="29">
        <f t="shared" si="18"/>
        <v>15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8" ht="12" customHeight="1" thickBot="1" x14ac:dyDescent="0.35">
      <c r="A24" s="156"/>
      <c r="B24" s="54" t="s">
        <v>158</v>
      </c>
      <c r="C24" s="81" t="s">
        <v>152</v>
      </c>
      <c r="D24" s="107" t="s">
        <v>50</v>
      </c>
      <c r="E24"/>
      <c r="F24" s="102" t="s">
        <v>58</v>
      </c>
      <c r="G24" s="69">
        <f t="shared" si="0"/>
        <v>0</v>
      </c>
      <c r="H24" s="60">
        <f t="shared" si="1"/>
        <v>0</v>
      </c>
      <c r="I24" s="60">
        <f t="shared" si="2"/>
        <v>0</v>
      </c>
      <c r="J24" s="69">
        <f t="shared" si="3"/>
        <v>0</v>
      </c>
      <c r="K24" s="60">
        <f t="shared" si="4"/>
        <v>1</v>
      </c>
      <c r="L24" s="60">
        <f t="shared" si="5"/>
        <v>0</v>
      </c>
      <c r="M24" s="69">
        <f t="shared" si="6"/>
        <v>0</v>
      </c>
      <c r="N24" s="60">
        <f t="shared" si="7"/>
        <v>1</v>
      </c>
      <c r="O24" s="60">
        <f t="shared" si="8"/>
        <v>0</v>
      </c>
      <c r="P24" s="69">
        <f t="shared" si="9"/>
        <v>1</v>
      </c>
      <c r="Q24" s="60">
        <f t="shared" si="10"/>
        <v>0</v>
      </c>
      <c r="R24" s="60">
        <f t="shared" si="11"/>
        <v>0</v>
      </c>
      <c r="S24" s="69">
        <f t="shared" si="12"/>
        <v>0</v>
      </c>
      <c r="T24" s="60">
        <f t="shared" si="13"/>
        <v>0</v>
      </c>
      <c r="U24" s="60">
        <f t="shared" si="14"/>
        <v>0</v>
      </c>
      <c r="V24" s="69">
        <f t="shared" si="15"/>
        <v>0</v>
      </c>
      <c r="W24" s="60">
        <f t="shared" si="16"/>
        <v>1</v>
      </c>
      <c r="X24" s="60">
        <f t="shared" si="17"/>
        <v>0</v>
      </c>
      <c r="Y24" s="29">
        <f t="shared" si="18"/>
        <v>4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8" ht="12" customHeight="1" x14ac:dyDescent="0.3">
      <c r="A25" s="154" t="s">
        <v>183</v>
      </c>
      <c r="B25" s="52" t="s">
        <v>156</v>
      </c>
      <c r="C25" s="55" t="s">
        <v>152</v>
      </c>
      <c r="D25" s="104" t="s">
        <v>54</v>
      </c>
      <c r="E25"/>
      <c r="F25" s="102" t="s">
        <v>59</v>
      </c>
      <c r="G25" s="69">
        <f t="shared" si="0"/>
        <v>0</v>
      </c>
      <c r="H25" s="60">
        <f t="shared" si="1"/>
        <v>0</v>
      </c>
      <c r="I25" s="60">
        <f t="shared" si="2"/>
        <v>0</v>
      </c>
      <c r="J25" s="69">
        <f t="shared" si="3"/>
        <v>0</v>
      </c>
      <c r="K25" s="60">
        <f t="shared" si="4"/>
        <v>0</v>
      </c>
      <c r="L25" s="60">
        <f t="shared" si="5"/>
        <v>0</v>
      </c>
      <c r="M25" s="69">
        <f t="shared" si="6"/>
        <v>0</v>
      </c>
      <c r="N25" s="60">
        <f t="shared" si="7"/>
        <v>1</v>
      </c>
      <c r="O25" s="60">
        <f t="shared" si="8"/>
        <v>0</v>
      </c>
      <c r="P25" s="69">
        <f t="shared" si="9"/>
        <v>1</v>
      </c>
      <c r="Q25" s="60">
        <f t="shared" si="10"/>
        <v>0</v>
      </c>
      <c r="R25" s="60">
        <f t="shared" si="11"/>
        <v>0</v>
      </c>
      <c r="S25" s="69">
        <f t="shared" si="12"/>
        <v>0</v>
      </c>
      <c r="T25" s="60">
        <f t="shared" si="13"/>
        <v>0</v>
      </c>
      <c r="U25" s="60">
        <f t="shared" si="14"/>
        <v>0</v>
      </c>
      <c r="V25" s="69">
        <f t="shared" si="15"/>
        <v>0</v>
      </c>
      <c r="W25" s="60">
        <f t="shared" si="16"/>
        <v>0</v>
      </c>
      <c r="X25" s="60">
        <f t="shared" si="17"/>
        <v>0</v>
      </c>
      <c r="Y25" s="29">
        <f t="shared" si="18"/>
        <v>2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8" ht="12" customHeight="1" x14ac:dyDescent="0.3">
      <c r="A26" s="155"/>
      <c r="B26" s="53" t="s">
        <v>156</v>
      </c>
      <c r="C26" s="63" t="s">
        <v>152</v>
      </c>
      <c r="D26" s="105" t="s">
        <v>39</v>
      </c>
      <c r="E26"/>
      <c r="F26" s="102" t="s">
        <v>60</v>
      </c>
      <c r="G26" s="69">
        <f t="shared" si="0"/>
        <v>0</v>
      </c>
      <c r="H26" s="60">
        <f t="shared" si="1"/>
        <v>0</v>
      </c>
      <c r="I26" s="60">
        <f t="shared" si="2"/>
        <v>1</v>
      </c>
      <c r="J26" s="69">
        <f t="shared" si="3"/>
        <v>0</v>
      </c>
      <c r="K26" s="60">
        <f t="shared" si="4"/>
        <v>0</v>
      </c>
      <c r="L26" s="60">
        <f t="shared" si="5"/>
        <v>1</v>
      </c>
      <c r="M26" s="69">
        <f t="shared" si="6"/>
        <v>0</v>
      </c>
      <c r="N26" s="60">
        <f t="shared" si="7"/>
        <v>0</v>
      </c>
      <c r="O26" s="60">
        <f t="shared" si="8"/>
        <v>0</v>
      </c>
      <c r="P26" s="69">
        <f t="shared" si="9"/>
        <v>1</v>
      </c>
      <c r="Q26" s="60">
        <f t="shared" si="10"/>
        <v>0</v>
      </c>
      <c r="R26" s="60">
        <f t="shared" si="11"/>
        <v>0</v>
      </c>
      <c r="S26" s="69">
        <f t="shared" si="12"/>
        <v>0</v>
      </c>
      <c r="T26" s="60">
        <f t="shared" si="13"/>
        <v>0</v>
      </c>
      <c r="U26" s="60">
        <f t="shared" si="14"/>
        <v>1</v>
      </c>
      <c r="V26" s="69">
        <f t="shared" si="15"/>
        <v>0</v>
      </c>
      <c r="W26" s="60">
        <f t="shared" si="16"/>
        <v>0</v>
      </c>
      <c r="X26" s="60">
        <f t="shared" si="17"/>
        <v>0</v>
      </c>
      <c r="Y26" s="29">
        <f t="shared" si="18"/>
        <v>4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8" ht="12" customHeight="1" x14ac:dyDescent="0.3">
      <c r="A27" s="155"/>
      <c r="B27" s="53" t="s">
        <v>160</v>
      </c>
      <c r="C27" s="57" t="s">
        <v>154</v>
      </c>
      <c r="D27" s="105" t="s">
        <v>54</v>
      </c>
      <c r="E27"/>
      <c r="F27" s="102" t="s">
        <v>63</v>
      </c>
      <c r="G27" s="69">
        <f t="shared" si="0"/>
        <v>0</v>
      </c>
      <c r="H27" s="60">
        <f t="shared" si="1"/>
        <v>0</v>
      </c>
      <c r="I27" s="60">
        <f t="shared" si="2"/>
        <v>0</v>
      </c>
      <c r="J27" s="69">
        <f t="shared" si="3"/>
        <v>0</v>
      </c>
      <c r="K27" s="60">
        <f t="shared" si="4"/>
        <v>1</v>
      </c>
      <c r="L27" s="60">
        <f t="shared" si="5"/>
        <v>0</v>
      </c>
      <c r="M27" s="69">
        <f t="shared" si="6"/>
        <v>0</v>
      </c>
      <c r="N27" s="60">
        <f t="shared" si="7"/>
        <v>0</v>
      </c>
      <c r="O27" s="60">
        <f t="shared" si="8"/>
        <v>0</v>
      </c>
      <c r="P27" s="69">
        <f t="shared" si="9"/>
        <v>1</v>
      </c>
      <c r="Q27" s="60">
        <f t="shared" si="10"/>
        <v>1</v>
      </c>
      <c r="R27" s="60">
        <f t="shared" si="11"/>
        <v>0</v>
      </c>
      <c r="S27" s="69">
        <f t="shared" si="12"/>
        <v>0</v>
      </c>
      <c r="T27" s="60">
        <f t="shared" si="13"/>
        <v>0</v>
      </c>
      <c r="U27" s="60">
        <f t="shared" si="14"/>
        <v>0</v>
      </c>
      <c r="V27" s="69">
        <f t="shared" si="15"/>
        <v>0</v>
      </c>
      <c r="W27" s="60">
        <f t="shared" si="16"/>
        <v>0</v>
      </c>
      <c r="X27" s="60">
        <f t="shared" si="17"/>
        <v>0</v>
      </c>
      <c r="Y27" s="29">
        <f t="shared" si="18"/>
        <v>3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8" ht="12" customHeight="1" x14ac:dyDescent="0.3">
      <c r="A28" s="155"/>
      <c r="B28" s="53" t="s">
        <v>160</v>
      </c>
      <c r="C28" s="57" t="s">
        <v>154</v>
      </c>
      <c r="D28" s="106" t="s">
        <v>39</v>
      </c>
      <c r="E28"/>
      <c r="F28" s="102" t="s">
        <v>168</v>
      </c>
      <c r="G28" s="69">
        <f t="shared" si="0"/>
        <v>0</v>
      </c>
      <c r="H28" s="60">
        <f t="shared" si="1"/>
        <v>0</v>
      </c>
      <c r="I28" s="60">
        <f t="shared" si="2"/>
        <v>0</v>
      </c>
      <c r="J28" s="69">
        <f t="shared" si="3"/>
        <v>0</v>
      </c>
      <c r="K28" s="60">
        <f t="shared" si="4"/>
        <v>0</v>
      </c>
      <c r="L28" s="60">
        <f t="shared" si="5"/>
        <v>0</v>
      </c>
      <c r="M28" s="69">
        <f t="shared" si="6"/>
        <v>0</v>
      </c>
      <c r="N28" s="60">
        <f t="shared" si="7"/>
        <v>1</v>
      </c>
      <c r="O28" s="60">
        <f t="shared" si="8"/>
        <v>0</v>
      </c>
      <c r="P28" s="69">
        <f t="shared" si="9"/>
        <v>0</v>
      </c>
      <c r="Q28" s="60">
        <f t="shared" si="10"/>
        <v>0</v>
      </c>
      <c r="R28" s="60">
        <f t="shared" si="11"/>
        <v>0</v>
      </c>
      <c r="S28" s="69">
        <f t="shared" si="12"/>
        <v>0</v>
      </c>
      <c r="T28" s="60">
        <f t="shared" si="13"/>
        <v>0</v>
      </c>
      <c r="U28" s="60">
        <f t="shared" si="14"/>
        <v>0</v>
      </c>
      <c r="V28" s="69">
        <f t="shared" si="15"/>
        <v>0</v>
      </c>
      <c r="W28" s="60">
        <f t="shared" si="16"/>
        <v>0</v>
      </c>
      <c r="X28" s="60">
        <f t="shared" si="17"/>
        <v>0</v>
      </c>
      <c r="Y28" s="29">
        <f t="shared" si="18"/>
        <v>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8" ht="12" customHeight="1" x14ac:dyDescent="0.3">
      <c r="A29" s="155"/>
      <c r="B29" s="53" t="s">
        <v>160</v>
      </c>
      <c r="C29" s="57" t="s">
        <v>154</v>
      </c>
      <c r="D29" s="106" t="s">
        <v>48</v>
      </c>
      <c r="F29" s="102" t="s">
        <v>64</v>
      </c>
      <c r="G29" s="69">
        <f t="shared" si="0"/>
        <v>0</v>
      </c>
      <c r="H29" s="60">
        <f t="shared" si="1"/>
        <v>0</v>
      </c>
      <c r="I29" s="60">
        <f t="shared" si="2"/>
        <v>0</v>
      </c>
      <c r="J29" s="69">
        <f t="shared" si="3"/>
        <v>0</v>
      </c>
      <c r="K29" s="60">
        <f t="shared" si="4"/>
        <v>2</v>
      </c>
      <c r="L29" s="60">
        <f t="shared" si="5"/>
        <v>0</v>
      </c>
      <c r="M29" s="69">
        <f t="shared" si="6"/>
        <v>1</v>
      </c>
      <c r="N29" s="60">
        <f t="shared" si="7"/>
        <v>3</v>
      </c>
      <c r="O29" s="60">
        <f t="shared" si="8"/>
        <v>1</v>
      </c>
      <c r="P29" s="69">
        <f t="shared" si="9"/>
        <v>4</v>
      </c>
      <c r="Q29" s="60">
        <f t="shared" si="10"/>
        <v>0</v>
      </c>
      <c r="R29" s="60">
        <f t="shared" si="11"/>
        <v>1</v>
      </c>
      <c r="S29" s="69">
        <f t="shared" si="12"/>
        <v>0</v>
      </c>
      <c r="T29" s="60">
        <f t="shared" si="13"/>
        <v>0</v>
      </c>
      <c r="U29" s="60">
        <f t="shared" si="14"/>
        <v>0</v>
      </c>
      <c r="V29" s="69">
        <f t="shared" si="15"/>
        <v>0</v>
      </c>
      <c r="W29" s="60">
        <f t="shared" si="16"/>
        <v>0</v>
      </c>
      <c r="X29" s="60">
        <f t="shared" si="17"/>
        <v>1</v>
      </c>
      <c r="Y29" s="29">
        <f t="shared" si="18"/>
        <v>13</v>
      </c>
    </row>
    <row r="30" spans="1:68" ht="12" customHeight="1" x14ac:dyDescent="0.3">
      <c r="A30" s="155"/>
      <c r="B30" s="53" t="s">
        <v>157</v>
      </c>
      <c r="C30" s="56" t="s">
        <v>153</v>
      </c>
      <c r="D30" s="106" t="s">
        <v>54</v>
      </c>
      <c r="F30" s="102" t="s">
        <v>33</v>
      </c>
      <c r="G30" s="69">
        <f t="shared" si="0"/>
        <v>2</v>
      </c>
      <c r="H30" s="60">
        <f t="shared" si="1"/>
        <v>0</v>
      </c>
      <c r="I30" s="60">
        <f t="shared" si="2"/>
        <v>0</v>
      </c>
      <c r="J30" s="69">
        <f t="shared" si="3"/>
        <v>1</v>
      </c>
      <c r="K30" s="60">
        <f t="shared" si="4"/>
        <v>0</v>
      </c>
      <c r="L30" s="60">
        <f t="shared" si="5"/>
        <v>0</v>
      </c>
      <c r="M30" s="69">
        <f t="shared" si="6"/>
        <v>2</v>
      </c>
      <c r="N30" s="60">
        <f t="shared" si="7"/>
        <v>1</v>
      </c>
      <c r="O30" s="60">
        <f t="shared" si="8"/>
        <v>0</v>
      </c>
      <c r="P30" s="69">
        <f t="shared" si="9"/>
        <v>4</v>
      </c>
      <c r="Q30" s="60">
        <f t="shared" si="10"/>
        <v>0</v>
      </c>
      <c r="R30" s="60">
        <f t="shared" si="11"/>
        <v>0</v>
      </c>
      <c r="S30" s="69">
        <f t="shared" si="12"/>
        <v>0</v>
      </c>
      <c r="T30" s="60">
        <f t="shared" si="13"/>
        <v>1</v>
      </c>
      <c r="U30" s="60">
        <f t="shared" si="14"/>
        <v>0</v>
      </c>
      <c r="V30" s="69">
        <f t="shared" si="15"/>
        <v>0</v>
      </c>
      <c r="W30" s="60">
        <f t="shared" si="16"/>
        <v>0</v>
      </c>
      <c r="X30" s="60">
        <f t="shared" si="17"/>
        <v>1</v>
      </c>
      <c r="Y30" s="29">
        <f t="shared" si="18"/>
        <v>12</v>
      </c>
    </row>
    <row r="31" spans="1:68" ht="12" customHeight="1" x14ac:dyDescent="0.3">
      <c r="A31" s="155"/>
      <c r="B31" s="53" t="s">
        <v>157</v>
      </c>
      <c r="C31" s="56" t="s">
        <v>153</v>
      </c>
      <c r="D31" s="106" t="s">
        <v>39</v>
      </c>
      <c r="E31"/>
      <c r="F31" s="102" t="s">
        <v>40</v>
      </c>
      <c r="G31" s="69">
        <f t="shared" si="0"/>
        <v>0</v>
      </c>
      <c r="H31" s="60">
        <f t="shared" si="1"/>
        <v>0</v>
      </c>
      <c r="I31" s="60">
        <f t="shared" si="2"/>
        <v>0</v>
      </c>
      <c r="J31" s="69">
        <f t="shared" si="3"/>
        <v>0</v>
      </c>
      <c r="K31" s="60">
        <f t="shared" si="4"/>
        <v>0</v>
      </c>
      <c r="L31" s="60">
        <f t="shared" si="5"/>
        <v>0</v>
      </c>
      <c r="M31" s="69">
        <f t="shared" si="6"/>
        <v>0</v>
      </c>
      <c r="N31" s="60">
        <f t="shared" si="7"/>
        <v>0</v>
      </c>
      <c r="O31" s="60">
        <f t="shared" si="8"/>
        <v>0</v>
      </c>
      <c r="P31" s="69">
        <f t="shared" si="9"/>
        <v>1</v>
      </c>
      <c r="Q31" s="60">
        <f t="shared" si="10"/>
        <v>0</v>
      </c>
      <c r="R31" s="60">
        <f t="shared" si="11"/>
        <v>0</v>
      </c>
      <c r="S31" s="69">
        <f t="shared" si="12"/>
        <v>0</v>
      </c>
      <c r="T31" s="60">
        <f t="shared" si="13"/>
        <v>0</v>
      </c>
      <c r="U31" s="60">
        <f t="shared" si="14"/>
        <v>0</v>
      </c>
      <c r="V31" s="69">
        <f t="shared" si="15"/>
        <v>0</v>
      </c>
      <c r="W31" s="60">
        <f t="shared" si="16"/>
        <v>0</v>
      </c>
      <c r="X31" s="60">
        <f t="shared" si="17"/>
        <v>0</v>
      </c>
      <c r="Y31" s="29">
        <f t="shared" si="18"/>
        <v>1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ht="12" customHeight="1" x14ac:dyDescent="0.3">
      <c r="A32" s="155"/>
      <c r="B32" s="53" t="s">
        <v>157</v>
      </c>
      <c r="C32" s="56" t="s">
        <v>153</v>
      </c>
      <c r="D32" s="106" t="s">
        <v>48</v>
      </c>
      <c r="E32"/>
      <c r="F32" s="102" t="s">
        <v>12</v>
      </c>
      <c r="G32" s="69">
        <f t="shared" si="0"/>
        <v>0</v>
      </c>
      <c r="H32" s="60">
        <f t="shared" si="1"/>
        <v>2</v>
      </c>
      <c r="I32" s="60">
        <f t="shared" si="2"/>
        <v>0</v>
      </c>
      <c r="J32" s="69">
        <f t="shared" si="3"/>
        <v>2</v>
      </c>
      <c r="K32" s="60">
        <f t="shared" si="4"/>
        <v>1</v>
      </c>
      <c r="L32" s="60">
        <f t="shared" si="5"/>
        <v>0</v>
      </c>
      <c r="M32" s="69">
        <f t="shared" si="6"/>
        <v>0</v>
      </c>
      <c r="N32" s="60">
        <f t="shared" si="7"/>
        <v>1</v>
      </c>
      <c r="O32" s="60">
        <f t="shared" si="8"/>
        <v>0</v>
      </c>
      <c r="P32" s="69">
        <f t="shared" si="9"/>
        <v>3</v>
      </c>
      <c r="Q32" s="60">
        <f t="shared" si="10"/>
        <v>0</v>
      </c>
      <c r="R32" s="60">
        <f t="shared" si="11"/>
        <v>0</v>
      </c>
      <c r="S32" s="69">
        <f t="shared" si="12"/>
        <v>2</v>
      </c>
      <c r="T32" s="60">
        <f t="shared" si="13"/>
        <v>0</v>
      </c>
      <c r="U32" s="60">
        <f t="shared" si="14"/>
        <v>0</v>
      </c>
      <c r="V32" s="69">
        <f t="shared" si="15"/>
        <v>3</v>
      </c>
      <c r="W32" s="60">
        <f t="shared" si="16"/>
        <v>0</v>
      </c>
      <c r="X32" s="60">
        <f t="shared" si="17"/>
        <v>0</v>
      </c>
      <c r="Y32" s="29">
        <f t="shared" si="18"/>
        <v>14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8" ht="12" customHeight="1" x14ac:dyDescent="0.3">
      <c r="A33" s="155"/>
      <c r="B33" s="53" t="s">
        <v>157</v>
      </c>
      <c r="C33" s="56" t="s">
        <v>153</v>
      </c>
      <c r="D33" s="106" t="s">
        <v>52</v>
      </c>
      <c r="E33"/>
      <c r="F33" s="102" t="s">
        <v>41</v>
      </c>
      <c r="G33" s="69">
        <f t="shared" si="0"/>
        <v>0</v>
      </c>
      <c r="H33" s="60">
        <f t="shared" si="1"/>
        <v>0</v>
      </c>
      <c r="I33" s="60">
        <f t="shared" si="2"/>
        <v>0</v>
      </c>
      <c r="J33" s="69">
        <f t="shared" si="3"/>
        <v>0</v>
      </c>
      <c r="K33" s="60">
        <f t="shared" si="4"/>
        <v>1</v>
      </c>
      <c r="L33" s="60">
        <f t="shared" si="5"/>
        <v>0</v>
      </c>
      <c r="M33" s="69">
        <f t="shared" si="6"/>
        <v>0</v>
      </c>
      <c r="N33" s="60">
        <f t="shared" si="7"/>
        <v>1</v>
      </c>
      <c r="O33" s="60">
        <f t="shared" si="8"/>
        <v>0</v>
      </c>
      <c r="P33" s="69">
        <f t="shared" si="9"/>
        <v>0</v>
      </c>
      <c r="Q33" s="60">
        <f t="shared" si="10"/>
        <v>0</v>
      </c>
      <c r="R33" s="60">
        <f t="shared" si="11"/>
        <v>0</v>
      </c>
      <c r="S33" s="69">
        <f t="shared" si="12"/>
        <v>0</v>
      </c>
      <c r="T33" s="60">
        <f t="shared" si="13"/>
        <v>0</v>
      </c>
      <c r="U33" s="60">
        <f t="shared" si="14"/>
        <v>0</v>
      </c>
      <c r="V33" s="69">
        <f t="shared" si="15"/>
        <v>0</v>
      </c>
      <c r="W33" s="60">
        <f t="shared" si="16"/>
        <v>0</v>
      </c>
      <c r="X33" s="60">
        <f t="shared" si="17"/>
        <v>0</v>
      </c>
      <c r="Y33" s="29">
        <f t="shared" si="18"/>
        <v>2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8" ht="12" customHeight="1" x14ac:dyDescent="0.3">
      <c r="A34" s="155"/>
      <c r="B34" s="53" t="s">
        <v>157</v>
      </c>
      <c r="C34" s="56" t="s">
        <v>153</v>
      </c>
      <c r="D34" s="105" t="s">
        <v>53</v>
      </c>
      <c r="E34"/>
      <c r="F34" s="102" t="s">
        <v>36</v>
      </c>
      <c r="G34" s="69">
        <f t="shared" si="0"/>
        <v>0</v>
      </c>
      <c r="H34" s="60">
        <f t="shared" si="1"/>
        <v>0</v>
      </c>
      <c r="I34" s="60">
        <f t="shared" si="2"/>
        <v>0</v>
      </c>
      <c r="J34" s="69">
        <f t="shared" si="3"/>
        <v>0</v>
      </c>
      <c r="K34" s="60">
        <f t="shared" si="4"/>
        <v>1</v>
      </c>
      <c r="L34" s="60">
        <f t="shared" si="5"/>
        <v>0</v>
      </c>
      <c r="M34" s="69">
        <f t="shared" si="6"/>
        <v>0</v>
      </c>
      <c r="N34" s="60">
        <f t="shared" si="7"/>
        <v>0</v>
      </c>
      <c r="O34" s="60">
        <f t="shared" si="8"/>
        <v>0</v>
      </c>
      <c r="P34" s="69">
        <f t="shared" si="9"/>
        <v>0</v>
      </c>
      <c r="Q34" s="60">
        <f t="shared" si="10"/>
        <v>0</v>
      </c>
      <c r="R34" s="60">
        <f t="shared" si="11"/>
        <v>0</v>
      </c>
      <c r="S34" s="69">
        <f t="shared" si="12"/>
        <v>0</v>
      </c>
      <c r="T34" s="60">
        <f t="shared" si="13"/>
        <v>0</v>
      </c>
      <c r="U34" s="60">
        <f t="shared" si="14"/>
        <v>0</v>
      </c>
      <c r="V34" s="69">
        <f t="shared" si="15"/>
        <v>0</v>
      </c>
      <c r="W34" s="60">
        <f t="shared" si="16"/>
        <v>0</v>
      </c>
      <c r="X34" s="60">
        <f t="shared" si="17"/>
        <v>0</v>
      </c>
      <c r="Y34" s="29">
        <f t="shared" si="18"/>
        <v>1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8" ht="12" customHeight="1" thickBot="1" x14ac:dyDescent="0.35">
      <c r="A35" s="156"/>
      <c r="B35" s="54" t="s">
        <v>159</v>
      </c>
      <c r="C35" s="81" t="s">
        <v>152</v>
      </c>
      <c r="D35" s="110" t="s">
        <v>54</v>
      </c>
      <c r="E35"/>
      <c r="F35" s="102" t="s">
        <v>23</v>
      </c>
      <c r="G35" s="69">
        <f t="shared" ref="G35:G66" si="19">COUNTIFS($D$2:$D$410,F35,$C$2:$C$410,"Gold",$B$2:$B$410,"Singles")</f>
        <v>0</v>
      </c>
      <c r="H35" s="60">
        <f t="shared" ref="H35:H66" si="20">COUNTIFS($D$2:$D$410,F35,$C$2:$C$410,"Silver",$B$2:$B$410,"Singles")</f>
        <v>0</v>
      </c>
      <c r="I35" s="60">
        <f t="shared" ref="I35:I66" si="21">COUNTIFS($D$2:$D$410,F35,$C$2:$C$410,"Bronze",$B$2:$B$410,"Singles")</f>
        <v>0</v>
      </c>
      <c r="J35" s="69">
        <f t="shared" ref="J35:J66" si="22">COUNTIFS($D$2:$D$410,F35,$C$2:$C$410,"Gold",$B$2:$B$410,"Doubles")</f>
        <v>1</v>
      </c>
      <c r="K35" s="60">
        <f t="shared" ref="K35:K66" si="23">COUNTIFS($D$2:$D$410,F35,$C$2:$C$410,"Silver",$B$2:$B$410,"Doubles")</f>
        <v>1</v>
      </c>
      <c r="L35" s="60">
        <f t="shared" ref="L35:L66" si="24">COUNTIFS($D$2:$D$410,F35,$C$2:$C$410,"Bronze",$B$2:$B$410,"Doubles")</f>
        <v>0</v>
      </c>
      <c r="M35" s="69">
        <f t="shared" ref="M35:M66" si="25">COUNTIFS($D$2:$D$410,F35,$C$2:$C$410,"Gold",$B$2:$B$410,"Trios")</f>
        <v>1</v>
      </c>
      <c r="N35" s="60">
        <f t="shared" ref="N35:N66" si="26">COUNTIFS($D$2:$D$410,F35,$C$2:$C$410,"Silver",$B$2:$B$410,"Trios")</f>
        <v>0</v>
      </c>
      <c r="O35" s="60">
        <f t="shared" ref="O35:O66" si="27">COUNTIFS($D$2:$D$410,F35,$C$2:$C$410,"Bronze",$B$2:$B$410,"Trios")</f>
        <v>0</v>
      </c>
      <c r="P35" s="69">
        <f t="shared" ref="P35:P66" si="28">COUNTIFS($D$2:$D$410,F35,$C$2:$C$410,"Gold",$B$2:$B$410,"Team")</f>
        <v>2</v>
      </c>
      <c r="Q35" s="60">
        <f t="shared" ref="Q35:Q66" si="29">COUNTIFS($D$2:$D$410,F35,$C$2:$C$410,"Silver",$B$2:$B$410,"Team")</f>
        <v>0</v>
      </c>
      <c r="R35" s="60">
        <f t="shared" ref="R35:R66" si="30">COUNTIFS($D$2:$D$410,F35,$C$2:$C$410,"Bronze",$B$2:$B$410,"Team")</f>
        <v>1</v>
      </c>
      <c r="S35" s="69">
        <f t="shared" ref="S35:S66" si="31">COUNTIFS($D$2:$D$410,F35,$C$2:$C$410,"Gold",$B$2:$B$410,"All Events")</f>
        <v>0</v>
      </c>
      <c r="T35" s="60">
        <f t="shared" ref="T35:T66" si="32">COUNTIFS($D$2:$D$410,F35,$C$2:$C$410,"Silver",$B$2:$B$410,"All Events")</f>
        <v>0</v>
      </c>
      <c r="U35" s="60">
        <f t="shared" ref="U35:U66" si="33">COUNTIFS($D$2:$D$410,F35,$C$2:$C$410,"Bronze",$B$2:$B$410,"All Events")</f>
        <v>0</v>
      </c>
      <c r="V35" s="69">
        <f t="shared" ref="V35:V66" si="34">COUNTIFS($D$2:$D$410,F35,$C$2:$C$410,"Gold",$B$2:$B$410,"Masters")</f>
        <v>0</v>
      </c>
      <c r="W35" s="60">
        <f t="shared" ref="W35:W66" si="35">COUNTIFS($D$2:$D$410,F35,$C$2:$C$410,"Silver",$B$2:$B$410,"Masters")</f>
        <v>0</v>
      </c>
      <c r="X35" s="60">
        <f t="shared" ref="X35:X66" si="36">COUNTIFS($D$2:$D$410,F35,$C$2:$C$410,"Bronze",$B$2:$B$410,"Masters")</f>
        <v>0</v>
      </c>
      <c r="Y35" s="29">
        <f t="shared" si="18"/>
        <v>6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8" ht="12" customHeight="1" x14ac:dyDescent="0.3">
      <c r="A36" s="154" t="s">
        <v>184</v>
      </c>
      <c r="B36" s="52" t="s">
        <v>156</v>
      </c>
      <c r="C36" s="83" t="s">
        <v>153</v>
      </c>
      <c r="D36" s="104" t="s">
        <v>54</v>
      </c>
      <c r="E36"/>
      <c r="F36" s="102" t="s">
        <v>35</v>
      </c>
      <c r="G36" s="69">
        <f t="shared" si="19"/>
        <v>0</v>
      </c>
      <c r="H36" s="60">
        <f t="shared" si="20"/>
        <v>0</v>
      </c>
      <c r="I36" s="60">
        <f t="shared" si="21"/>
        <v>0</v>
      </c>
      <c r="J36" s="69">
        <f t="shared" si="22"/>
        <v>0</v>
      </c>
      <c r="K36" s="60">
        <f t="shared" si="23"/>
        <v>0</v>
      </c>
      <c r="L36" s="60">
        <f t="shared" si="24"/>
        <v>0</v>
      </c>
      <c r="M36" s="69">
        <f t="shared" si="25"/>
        <v>0</v>
      </c>
      <c r="N36" s="60">
        <f t="shared" si="26"/>
        <v>0</v>
      </c>
      <c r="O36" s="60">
        <f t="shared" si="27"/>
        <v>0</v>
      </c>
      <c r="P36" s="69">
        <f t="shared" si="28"/>
        <v>1</v>
      </c>
      <c r="Q36" s="60">
        <f t="shared" si="29"/>
        <v>0</v>
      </c>
      <c r="R36" s="60">
        <f t="shared" si="30"/>
        <v>0</v>
      </c>
      <c r="S36" s="69">
        <f t="shared" si="31"/>
        <v>0</v>
      </c>
      <c r="T36" s="60">
        <f t="shared" si="32"/>
        <v>0</v>
      </c>
      <c r="U36" s="60">
        <f t="shared" si="33"/>
        <v>0</v>
      </c>
      <c r="V36" s="69">
        <f t="shared" si="34"/>
        <v>0</v>
      </c>
      <c r="W36" s="60">
        <f t="shared" si="35"/>
        <v>0</v>
      </c>
      <c r="X36" s="60">
        <f t="shared" si="36"/>
        <v>0</v>
      </c>
      <c r="Y36" s="29">
        <f t="shared" si="18"/>
        <v>1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8" ht="12" customHeight="1" x14ac:dyDescent="0.3">
      <c r="A37" s="155"/>
      <c r="B37" s="53" t="s">
        <v>156</v>
      </c>
      <c r="C37" s="84" t="s">
        <v>153</v>
      </c>
      <c r="D37" s="111" t="s">
        <v>49</v>
      </c>
      <c r="E37"/>
      <c r="F37" s="102" t="s">
        <v>66</v>
      </c>
      <c r="G37" s="69">
        <f t="shared" si="19"/>
        <v>0</v>
      </c>
      <c r="H37" s="60">
        <f t="shared" si="20"/>
        <v>0</v>
      </c>
      <c r="I37" s="60">
        <f t="shared" si="21"/>
        <v>0</v>
      </c>
      <c r="J37" s="69">
        <f t="shared" si="22"/>
        <v>1</v>
      </c>
      <c r="K37" s="60">
        <f t="shared" si="23"/>
        <v>0</v>
      </c>
      <c r="L37" s="60">
        <f t="shared" si="24"/>
        <v>0</v>
      </c>
      <c r="M37" s="69">
        <f t="shared" si="25"/>
        <v>1</v>
      </c>
      <c r="N37" s="60">
        <f t="shared" si="26"/>
        <v>1</v>
      </c>
      <c r="O37" s="60">
        <f t="shared" si="27"/>
        <v>0</v>
      </c>
      <c r="P37" s="69">
        <f t="shared" si="28"/>
        <v>2</v>
      </c>
      <c r="Q37" s="60">
        <f t="shared" si="29"/>
        <v>0</v>
      </c>
      <c r="R37" s="60">
        <f t="shared" si="30"/>
        <v>0</v>
      </c>
      <c r="S37" s="69">
        <f t="shared" si="31"/>
        <v>0</v>
      </c>
      <c r="T37" s="60">
        <f t="shared" si="32"/>
        <v>0</v>
      </c>
      <c r="U37" s="60">
        <f t="shared" si="33"/>
        <v>0</v>
      </c>
      <c r="V37" s="69">
        <f t="shared" si="34"/>
        <v>0</v>
      </c>
      <c r="W37" s="60">
        <f t="shared" si="35"/>
        <v>0</v>
      </c>
      <c r="X37" s="60">
        <f t="shared" si="36"/>
        <v>0</v>
      </c>
      <c r="Y37" s="29">
        <f t="shared" si="18"/>
        <v>5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8" ht="12" customHeight="1" x14ac:dyDescent="0.3">
      <c r="A38" s="155"/>
      <c r="B38" s="53" t="s">
        <v>156</v>
      </c>
      <c r="C38" s="57" t="s">
        <v>154</v>
      </c>
      <c r="D38" s="106" t="s">
        <v>56</v>
      </c>
      <c r="E38"/>
      <c r="F38" s="102" t="s">
        <v>67</v>
      </c>
      <c r="G38" s="69">
        <f t="shared" si="19"/>
        <v>0</v>
      </c>
      <c r="H38" s="60">
        <f t="shared" si="20"/>
        <v>0</v>
      </c>
      <c r="I38" s="60">
        <f t="shared" si="21"/>
        <v>0</v>
      </c>
      <c r="J38" s="69">
        <f t="shared" si="22"/>
        <v>0</v>
      </c>
      <c r="K38" s="60">
        <f t="shared" si="23"/>
        <v>0</v>
      </c>
      <c r="L38" s="60">
        <f t="shared" si="24"/>
        <v>0</v>
      </c>
      <c r="M38" s="69">
        <f t="shared" si="25"/>
        <v>0</v>
      </c>
      <c r="N38" s="60">
        <f t="shared" si="26"/>
        <v>1</v>
      </c>
      <c r="O38" s="60">
        <f t="shared" si="27"/>
        <v>0</v>
      </c>
      <c r="P38" s="69">
        <f t="shared" si="28"/>
        <v>1</v>
      </c>
      <c r="Q38" s="60">
        <f t="shared" si="29"/>
        <v>0</v>
      </c>
      <c r="R38" s="60">
        <f t="shared" si="30"/>
        <v>0</v>
      </c>
      <c r="S38" s="69">
        <f t="shared" si="31"/>
        <v>0</v>
      </c>
      <c r="T38" s="60">
        <f t="shared" si="32"/>
        <v>1</v>
      </c>
      <c r="U38" s="60">
        <f t="shared" si="33"/>
        <v>0</v>
      </c>
      <c r="V38" s="69">
        <f t="shared" si="34"/>
        <v>1</v>
      </c>
      <c r="W38" s="60">
        <f t="shared" si="35"/>
        <v>0</v>
      </c>
      <c r="X38" s="60">
        <f t="shared" si="36"/>
        <v>0</v>
      </c>
      <c r="Y38" s="29">
        <f t="shared" si="18"/>
        <v>4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8" ht="12" customHeight="1" x14ac:dyDescent="0.3">
      <c r="A39" s="155"/>
      <c r="B39" s="53" t="s">
        <v>156</v>
      </c>
      <c r="C39" s="57" t="s">
        <v>154</v>
      </c>
      <c r="D39" s="106" t="s">
        <v>52</v>
      </c>
      <c r="F39" s="102" t="s">
        <v>167</v>
      </c>
      <c r="G39" s="69">
        <f t="shared" si="19"/>
        <v>0</v>
      </c>
      <c r="H39" s="60">
        <f t="shared" si="20"/>
        <v>0</v>
      </c>
      <c r="I39" s="60">
        <f t="shared" si="21"/>
        <v>0</v>
      </c>
      <c r="J39" s="69">
        <f t="shared" si="22"/>
        <v>2</v>
      </c>
      <c r="K39" s="60">
        <f t="shared" si="23"/>
        <v>0</v>
      </c>
      <c r="L39" s="60">
        <f t="shared" si="24"/>
        <v>0</v>
      </c>
      <c r="M39" s="69">
        <f t="shared" si="25"/>
        <v>2</v>
      </c>
      <c r="N39" s="60">
        <f t="shared" si="26"/>
        <v>0</v>
      </c>
      <c r="O39" s="60">
        <f t="shared" si="27"/>
        <v>0</v>
      </c>
      <c r="P39" s="69">
        <f t="shared" si="28"/>
        <v>2</v>
      </c>
      <c r="Q39" s="60">
        <f t="shared" si="29"/>
        <v>0</v>
      </c>
      <c r="R39" s="60">
        <f t="shared" si="30"/>
        <v>0</v>
      </c>
      <c r="S39" s="69">
        <f t="shared" si="31"/>
        <v>1</v>
      </c>
      <c r="T39" s="60">
        <f t="shared" si="32"/>
        <v>0</v>
      </c>
      <c r="U39" s="60">
        <f t="shared" si="33"/>
        <v>0</v>
      </c>
      <c r="V39" s="69">
        <f t="shared" si="34"/>
        <v>0</v>
      </c>
      <c r="W39" s="60">
        <f t="shared" si="35"/>
        <v>2</v>
      </c>
      <c r="X39" s="60">
        <f t="shared" si="36"/>
        <v>0</v>
      </c>
      <c r="Y39" s="29">
        <f t="shared" si="18"/>
        <v>9</v>
      </c>
    </row>
    <row r="40" spans="1:68" ht="12" customHeight="1" x14ac:dyDescent="0.3">
      <c r="A40" s="155"/>
      <c r="B40" s="53" t="s">
        <v>160</v>
      </c>
      <c r="C40" s="56" t="s">
        <v>153</v>
      </c>
      <c r="D40" s="105" t="s">
        <v>54</v>
      </c>
      <c r="F40" s="102" t="s">
        <v>71</v>
      </c>
      <c r="G40" s="69">
        <f t="shared" si="19"/>
        <v>0</v>
      </c>
      <c r="H40" s="60">
        <f t="shared" si="20"/>
        <v>1</v>
      </c>
      <c r="I40" s="60">
        <f t="shared" si="21"/>
        <v>1</v>
      </c>
      <c r="J40" s="69">
        <f t="shared" si="22"/>
        <v>2</v>
      </c>
      <c r="K40" s="60">
        <f t="shared" si="23"/>
        <v>0</v>
      </c>
      <c r="L40" s="60">
        <f t="shared" si="24"/>
        <v>1</v>
      </c>
      <c r="M40" s="69">
        <f t="shared" si="25"/>
        <v>2</v>
      </c>
      <c r="N40" s="60">
        <f t="shared" si="26"/>
        <v>1</v>
      </c>
      <c r="O40" s="60">
        <f t="shared" si="27"/>
        <v>1</v>
      </c>
      <c r="P40" s="69">
        <f t="shared" si="28"/>
        <v>3</v>
      </c>
      <c r="Q40" s="60">
        <f t="shared" si="29"/>
        <v>0</v>
      </c>
      <c r="R40" s="60">
        <f t="shared" si="30"/>
        <v>0</v>
      </c>
      <c r="S40" s="69">
        <f t="shared" si="31"/>
        <v>1</v>
      </c>
      <c r="T40" s="60">
        <f t="shared" si="32"/>
        <v>0</v>
      </c>
      <c r="U40" s="60">
        <f t="shared" si="33"/>
        <v>0</v>
      </c>
      <c r="V40" s="69">
        <f t="shared" si="34"/>
        <v>1</v>
      </c>
      <c r="W40" s="60">
        <f t="shared" si="35"/>
        <v>0</v>
      </c>
      <c r="X40" s="60">
        <f t="shared" si="36"/>
        <v>1</v>
      </c>
      <c r="Y40" s="29">
        <f t="shared" si="18"/>
        <v>15</v>
      </c>
    </row>
    <row r="41" spans="1:68" ht="12" customHeight="1" x14ac:dyDescent="0.3">
      <c r="A41" s="155"/>
      <c r="B41" s="53" t="s">
        <v>160</v>
      </c>
      <c r="C41" s="56" t="s">
        <v>153</v>
      </c>
      <c r="D41" s="111" t="s">
        <v>49</v>
      </c>
      <c r="E41"/>
      <c r="F41" s="102" t="s">
        <v>169</v>
      </c>
      <c r="G41" s="69">
        <f t="shared" si="19"/>
        <v>0</v>
      </c>
      <c r="H41" s="60">
        <f t="shared" si="20"/>
        <v>0</v>
      </c>
      <c r="I41" s="60">
        <f t="shared" si="21"/>
        <v>0</v>
      </c>
      <c r="J41" s="69">
        <f t="shared" si="22"/>
        <v>0</v>
      </c>
      <c r="K41" s="60">
        <f t="shared" si="23"/>
        <v>0</v>
      </c>
      <c r="L41" s="60">
        <f t="shared" si="24"/>
        <v>0</v>
      </c>
      <c r="M41" s="69">
        <f t="shared" si="25"/>
        <v>0</v>
      </c>
      <c r="N41" s="60">
        <f t="shared" si="26"/>
        <v>1</v>
      </c>
      <c r="O41" s="60">
        <f t="shared" si="27"/>
        <v>0</v>
      </c>
      <c r="P41" s="69">
        <f t="shared" si="28"/>
        <v>2</v>
      </c>
      <c r="Q41" s="60">
        <f t="shared" si="29"/>
        <v>0</v>
      </c>
      <c r="R41" s="60">
        <f t="shared" si="30"/>
        <v>0</v>
      </c>
      <c r="S41" s="69">
        <f t="shared" si="31"/>
        <v>0</v>
      </c>
      <c r="T41" s="60">
        <f t="shared" si="32"/>
        <v>0</v>
      </c>
      <c r="U41" s="60">
        <f t="shared" si="33"/>
        <v>0</v>
      </c>
      <c r="V41" s="69">
        <f t="shared" si="34"/>
        <v>0</v>
      </c>
      <c r="W41" s="60">
        <f t="shared" si="35"/>
        <v>0</v>
      </c>
      <c r="X41" s="60">
        <f t="shared" si="36"/>
        <v>0</v>
      </c>
      <c r="Y41" s="29">
        <f t="shared" si="18"/>
        <v>3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1:68" ht="12" customHeight="1" x14ac:dyDescent="0.3">
      <c r="A42" s="155"/>
      <c r="B42" s="53" t="s">
        <v>160</v>
      </c>
      <c r="C42" s="56" t="s">
        <v>153</v>
      </c>
      <c r="D42" s="106" t="s">
        <v>52</v>
      </c>
      <c r="E42"/>
      <c r="F42" s="102" t="s">
        <v>16</v>
      </c>
      <c r="G42" s="69">
        <f t="shared" si="19"/>
        <v>2</v>
      </c>
      <c r="H42" s="60">
        <f t="shared" si="20"/>
        <v>1</v>
      </c>
      <c r="I42" s="60">
        <f t="shared" si="21"/>
        <v>0</v>
      </c>
      <c r="J42" s="69">
        <f t="shared" si="22"/>
        <v>2</v>
      </c>
      <c r="K42" s="60">
        <f t="shared" si="23"/>
        <v>2</v>
      </c>
      <c r="L42" s="60">
        <f t="shared" si="24"/>
        <v>1</v>
      </c>
      <c r="M42" s="69">
        <f t="shared" si="25"/>
        <v>1</v>
      </c>
      <c r="N42" s="60">
        <f t="shared" si="26"/>
        <v>5</v>
      </c>
      <c r="O42" s="60">
        <f t="shared" si="27"/>
        <v>0</v>
      </c>
      <c r="P42" s="69">
        <f t="shared" si="28"/>
        <v>3</v>
      </c>
      <c r="Q42" s="60">
        <f t="shared" si="29"/>
        <v>3</v>
      </c>
      <c r="R42" s="60">
        <f t="shared" si="30"/>
        <v>1</v>
      </c>
      <c r="S42" s="69">
        <f t="shared" si="31"/>
        <v>1</v>
      </c>
      <c r="T42" s="60">
        <f t="shared" si="32"/>
        <v>2</v>
      </c>
      <c r="U42" s="60">
        <f t="shared" si="33"/>
        <v>1</v>
      </c>
      <c r="V42" s="69">
        <f t="shared" si="34"/>
        <v>3</v>
      </c>
      <c r="W42" s="60">
        <f t="shared" si="35"/>
        <v>0</v>
      </c>
      <c r="X42" s="60">
        <f t="shared" si="36"/>
        <v>1</v>
      </c>
      <c r="Y42" s="29">
        <f t="shared" si="18"/>
        <v>29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8" ht="12" customHeight="1" x14ac:dyDescent="0.3">
      <c r="A43" s="155"/>
      <c r="B43" s="53" t="s">
        <v>160</v>
      </c>
      <c r="C43" s="57" t="s">
        <v>154</v>
      </c>
      <c r="D43" s="106" t="s">
        <v>56</v>
      </c>
      <c r="E43"/>
      <c r="F43" s="102" t="s">
        <v>170</v>
      </c>
      <c r="G43" s="69">
        <f t="shared" si="19"/>
        <v>0</v>
      </c>
      <c r="H43" s="60">
        <f t="shared" si="20"/>
        <v>0</v>
      </c>
      <c r="I43" s="60">
        <f t="shared" si="21"/>
        <v>0</v>
      </c>
      <c r="J43" s="69">
        <f t="shared" si="22"/>
        <v>0</v>
      </c>
      <c r="K43" s="60">
        <f t="shared" si="23"/>
        <v>1</v>
      </c>
      <c r="L43" s="60">
        <f t="shared" si="24"/>
        <v>0</v>
      </c>
      <c r="M43" s="69">
        <f t="shared" si="25"/>
        <v>0</v>
      </c>
      <c r="N43" s="60">
        <f t="shared" si="26"/>
        <v>2</v>
      </c>
      <c r="O43" s="60">
        <f t="shared" si="27"/>
        <v>0</v>
      </c>
      <c r="P43" s="69">
        <f t="shared" si="28"/>
        <v>0</v>
      </c>
      <c r="Q43" s="60">
        <f t="shared" si="29"/>
        <v>1</v>
      </c>
      <c r="R43" s="60">
        <f t="shared" si="30"/>
        <v>0</v>
      </c>
      <c r="S43" s="69">
        <f t="shared" si="31"/>
        <v>0</v>
      </c>
      <c r="T43" s="60">
        <f t="shared" si="32"/>
        <v>0</v>
      </c>
      <c r="U43" s="60">
        <f t="shared" si="33"/>
        <v>0</v>
      </c>
      <c r="V43" s="69">
        <f t="shared" si="34"/>
        <v>0</v>
      </c>
      <c r="W43" s="60">
        <f t="shared" si="35"/>
        <v>0</v>
      </c>
      <c r="X43" s="60">
        <f t="shared" si="36"/>
        <v>0</v>
      </c>
      <c r="Y43" s="29">
        <f t="shared" si="18"/>
        <v>4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8" ht="12" customHeight="1" x14ac:dyDescent="0.3">
      <c r="A44" s="155"/>
      <c r="B44" s="53" t="s">
        <v>160</v>
      </c>
      <c r="C44" s="57" t="s">
        <v>154</v>
      </c>
      <c r="D44" s="106" t="s">
        <v>165</v>
      </c>
      <c r="E44"/>
      <c r="F44" s="102" t="s">
        <v>72</v>
      </c>
      <c r="G44" s="69">
        <f t="shared" si="19"/>
        <v>0</v>
      </c>
      <c r="H44" s="60">
        <f t="shared" si="20"/>
        <v>0</v>
      </c>
      <c r="I44" s="60">
        <f t="shared" si="21"/>
        <v>0</v>
      </c>
      <c r="J44" s="69">
        <f t="shared" si="22"/>
        <v>0</v>
      </c>
      <c r="K44" s="60">
        <f t="shared" si="23"/>
        <v>0</v>
      </c>
      <c r="L44" s="60">
        <f t="shared" si="24"/>
        <v>0</v>
      </c>
      <c r="M44" s="69">
        <f t="shared" si="25"/>
        <v>0</v>
      </c>
      <c r="N44" s="60">
        <f t="shared" si="26"/>
        <v>1</v>
      </c>
      <c r="O44" s="60">
        <f t="shared" si="27"/>
        <v>1</v>
      </c>
      <c r="P44" s="69">
        <f t="shared" si="28"/>
        <v>1</v>
      </c>
      <c r="Q44" s="60">
        <f t="shared" si="29"/>
        <v>0</v>
      </c>
      <c r="R44" s="60">
        <f t="shared" si="30"/>
        <v>0</v>
      </c>
      <c r="S44" s="69">
        <f t="shared" si="31"/>
        <v>0</v>
      </c>
      <c r="T44" s="60">
        <f t="shared" si="32"/>
        <v>0</v>
      </c>
      <c r="U44" s="60">
        <f t="shared" si="33"/>
        <v>0</v>
      </c>
      <c r="V44" s="69">
        <f t="shared" si="34"/>
        <v>1</v>
      </c>
      <c r="W44" s="60">
        <f t="shared" si="35"/>
        <v>0</v>
      </c>
      <c r="X44" s="60">
        <f t="shared" si="36"/>
        <v>0</v>
      </c>
      <c r="Y44" s="29">
        <f t="shared" si="18"/>
        <v>4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8" ht="12" customHeight="1" x14ac:dyDescent="0.3">
      <c r="A45" s="155"/>
      <c r="B45" s="53" t="s">
        <v>160</v>
      </c>
      <c r="C45" s="57" t="s">
        <v>154</v>
      </c>
      <c r="D45" s="105" t="s">
        <v>55</v>
      </c>
      <c r="E45"/>
      <c r="F45" s="102" t="s">
        <v>73</v>
      </c>
      <c r="G45" s="69">
        <f t="shared" si="19"/>
        <v>1</v>
      </c>
      <c r="H45" s="60">
        <f t="shared" si="20"/>
        <v>0</v>
      </c>
      <c r="I45" s="60">
        <f t="shared" si="21"/>
        <v>0</v>
      </c>
      <c r="J45" s="69">
        <f t="shared" si="22"/>
        <v>1</v>
      </c>
      <c r="K45" s="60">
        <f t="shared" si="23"/>
        <v>0</v>
      </c>
      <c r="L45" s="60">
        <f t="shared" si="24"/>
        <v>0</v>
      </c>
      <c r="M45" s="69">
        <f t="shared" si="25"/>
        <v>1</v>
      </c>
      <c r="N45" s="60">
        <f t="shared" si="26"/>
        <v>1</v>
      </c>
      <c r="O45" s="60">
        <f t="shared" si="27"/>
        <v>0</v>
      </c>
      <c r="P45" s="69">
        <f t="shared" si="28"/>
        <v>1</v>
      </c>
      <c r="Q45" s="60">
        <f t="shared" si="29"/>
        <v>0</v>
      </c>
      <c r="R45" s="60">
        <f t="shared" si="30"/>
        <v>0</v>
      </c>
      <c r="S45" s="69">
        <f t="shared" si="31"/>
        <v>1</v>
      </c>
      <c r="T45" s="60">
        <f t="shared" si="32"/>
        <v>0</v>
      </c>
      <c r="U45" s="60">
        <f t="shared" si="33"/>
        <v>1</v>
      </c>
      <c r="V45" s="69">
        <f t="shared" si="34"/>
        <v>0</v>
      </c>
      <c r="W45" s="60">
        <f t="shared" si="35"/>
        <v>1</v>
      </c>
      <c r="X45" s="60">
        <f t="shared" si="36"/>
        <v>0</v>
      </c>
      <c r="Y45" s="29">
        <f t="shared" si="18"/>
        <v>8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8" ht="12" customHeight="1" x14ac:dyDescent="0.3">
      <c r="A46" s="155"/>
      <c r="B46" s="53" t="s">
        <v>157</v>
      </c>
      <c r="C46" s="63" t="s">
        <v>152</v>
      </c>
      <c r="D46" s="105" t="s">
        <v>54</v>
      </c>
      <c r="E46"/>
      <c r="F46" s="102" t="s">
        <v>5</v>
      </c>
      <c r="G46" s="69">
        <f t="shared" si="19"/>
        <v>0</v>
      </c>
      <c r="H46" s="60">
        <f t="shared" si="20"/>
        <v>1</v>
      </c>
      <c r="I46" s="60">
        <f t="shared" si="21"/>
        <v>1</v>
      </c>
      <c r="J46" s="69">
        <f t="shared" si="22"/>
        <v>3</v>
      </c>
      <c r="K46" s="60">
        <f t="shared" si="23"/>
        <v>0</v>
      </c>
      <c r="L46" s="60">
        <f t="shared" si="24"/>
        <v>0</v>
      </c>
      <c r="M46" s="69">
        <f t="shared" si="25"/>
        <v>0</v>
      </c>
      <c r="N46" s="60">
        <f t="shared" si="26"/>
        <v>4</v>
      </c>
      <c r="O46" s="60">
        <f t="shared" si="27"/>
        <v>1</v>
      </c>
      <c r="P46" s="69">
        <f t="shared" si="28"/>
        <v>2</v>
      </c>
      <c r="Q46" s="60">
        <f t="shared" si="29"/>
        <v>1</v>
      </c>
      <c r="R46" s="60">
        <f t="shared" si="30"/>
        <v>1</v>
      </c>
      <c r="S46" s="69">
        <f t="shared" si="31"/>
        <v>2</v>
      </c>
      <c r="T46" s="60">
        <f t="shared" si="32"/>
        <v>0</v>
      </c>
      <c r="U46" s="60">
        <f t="shared" si="33"/>
        <v>0</v>
      </c>
      <c r="V46" s="69">
        <f t="shared" si="34"/>
        <v>1</v>
      </c>
      <c r="W46" s="60">
        <f t="shared" si="35"/>
        <v>1</v>
      </c>
      <c r="X46" s="60">
        <f t="shared" si="36"/>
        <v>0</v>
      </c>
      <c r="Y46" s="29">
        <f t="shared" si="18"/>
        <v>18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8" ht="12" customHeight="1" x14ac:dyDescent="0.3">
      <c r="A47" s="155"/>
      <c r="B47" s="53" t="s">
        <v>157</v>
      </c>
      <c r="C47" s="63" t="s">
        <v>152</v>
      </c>
      <c r="D47" s="105" t="s">
        <v>49</v>
      </c>
      <c r="E47"/>
      <c r="F47" s="102" t="s">
        <v>30</v>
      </c>
      <c r="G47" s="69">
        <f t="shared" si="19"/>
        <v>0</v>
      </c>
      <c r="H47" s="60">
        <f t="shared" si="20"/>
        <v>0</v>
      </c>
      <c r="I47" s="60">
        <f t="shared" si="21"/>
        <v>0</v>
      </c>
      <c r="J47" s="69">
        <f t="shared" si="22"/>
        <v>0</v>
      </c>
      <c r="K47" s="60">
        <f t="shared" si="23"/>
        <v>0</v>
      </c>
      <c r="L47" s="60">
        <f t="shared" si="24"/>
        <v>0</v>
      </c>
      <c r="M47" s="69">
        <f t="shared" si="25"/>
        <v>0</v>
      </c>
      <c r="N47" s="60">
        <f t="shared" si="26"/>
        <v>1</v>
      </c>
      <c r="O47" s="60">
        <f t="shared" si="27"/>
        <v>1</v>
      </c>
      <c r="P47" s="69">
        <f t="shared" si="28"/>
        <v>0</v>
      </c>
      <c r="Q47" s="60">
        <f t="shared" si="29"/>
        <v>1</v>
      </c>
      <c r="R47" s="60">
        <f t="shared" si="30"/>
        <v>1</v>
      </c>
      <c r="S47" s="69">
        <f t="shared" si="31"/>
        <v>0</v>
      </c>
      <c r="T47" s="60">
        <f t="shared" si="32"/>
        <v>0</v>
      </c>
      <c r="U47" s="60">
        <f t="shared" si="33"/>
        <v>0</v>
      </c>
      <c r="V47" s="69">
        <f t="shared" si="34"/>
        <v>0</v>
      </c>
      <c r="W47" s="60">
        <f t="shared" si="35"/>
        <v>0</v>
      </c>
      <c r="X47" s="60">
        <f t="shared" si="36"/>
        <v>0</v>
      </c>
      <c r="Y47" s="29">
        <f t="shared" si="18"/>
        <v>4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8" ht="12" customHeight="1" x14ac:dyDescent="0.3">
      <c r="A48" s="155"/>
      <c r="B48" s="53" t="s">
        <v>157</v>
      </c>
      <c r="C48" s="63" t="s">
        <v>152</v>
      </c>
      <c r="D48" s="106" t="s">
        <v>56</v>
      </c>
      <c r="E48"/>
      <c r="F48" s="102" t="s">
        <v>77</v>
      </c>
      <c r="G48" s="69">
        <f t="shared" si="19"/>
        <v>0</v>
      </c>
      <c r="H48" s="60">
        <f t="shared" si="20"/>
        <v>0</v>
      </c>
      <c r="I48" s="60">
        <f t="shared" si="21"/>
        <v>0</v>
      </c>
      <c r="J48" s="69">
        <f t="shared" si="22"/>
        <v>0</v>
      </c>
      <c r="K48" s="60">
        <f t="shared" si="23"/>
        <v>0</v>
      </c>
      <c r="L48" s="60">
        <f t="shared" si="24"/>
        <v>0</v>
      </c>
      <c r="M48" s="69">
        <f t="shared" si="25"/>
        <v>0</v>
      </c>
      <c r="N48" s="60">
        <f t="shared" si="26"/>
        <v>1</v>
      </c>
      <c r="O48" s="60">
        <f t="shared" si="27"/>
        <v>1</v>
      </c>
      <c r="P48" s="69">
        <f t="shared" si="28"/>
        <v>0</v>
      </c>
      <c r="Q48" s="60">
        <f t="shared" si="29"/>
        <v>1</v>
      </c>
      <c r="R48" s="60">
        <f t="shared" si="30"/>
        <v>1</v>
      </c>
      <c r="S48" s="69">
        <f t="shared" si="31"/>
        <v>0</v>
      </c>
      <c r="T48" s="60">
        <f t="shared" si="32"/>
        <v>0</v>
      </c>
      <c r="U48" s="60">
        <f t="shared" si="33"/>
        <v>0</v>
      </c>
      <c r="V48" s="69">
        <f t="shared" si="34"/>
        <v>0</v>
      </c>
      <c r="W48" s="60">
        <f t="shared" si="35"/>
        <v>0</v>
      </c>
      <c r="X48" s="60">
        <f t="shared" si="36"/>
        <v>0</v>
      </c>
      <c r="Y48" s="29">
        <f t="shared" si="18"/>
        <v>4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8" ht="12" customHeight="1" x14ac:dyDescent="0.3">
      <c r="A49" s="155"/>
      <c r="B49" s="53" t="s">
        <v>157</v>
      </c>
      <c r="C49" s="63" t="s">
        <v>152</v>
      </c>
      <c r="D49" s="106" t="s">
        <v>52</v>
      </c>
      <c r="F49" s="102" t="s">
        <v>78</v>
      </c>
      <c r="G49" s="69">
        <f t="shared" si="19"/>
        <v>0</v>
      </c>
      <c r="H49" s="60">
        <f t="shared" si="20"/>
        <v>0</v>
      </c>
      <c r="I49" s="60">
        <f t="shared" si="21"/>
        <v>0</v>
      </c>
      <c r="J49" s="69">
        <f t="shared" si="22"/>
        <v>0</v>
      </c>
      <c r="K49" s="60">
        <f t="shared" si="23"/>
        <v>0</v>
      </c>
      <c r="L49" s="60">
        <f t="shared" si="24"/>
        <v>0</v>
      </c>
      <c r="M49" s="69">
        <f t="shared" si="25"/>
        <v>0</v>
      </c>
      <c r="N49" s="60">
        <f t="shared" si="26"/>
        <v>0</v>
      </c>
      <c r="O49" s="60">
        <f t="shared" si="27"/>
        <v>0</v>
      </c>
      <c r="P49" s="69">
        <f t="shared" si="28"/>
        <v>0</v>
      </c>
      <c r="Q49" s="60">
        <f t="shared" si="29"/>
        <v>1</v>
      </c>
      <c r="R49" s="60">
        <f t="shared" si="30"/>
        <v>0</v>
      </c>
      <c r="S49" s="69">
        <f t="shared" si="31"/>
        <v>0</v>
      </c>
      <c r="T49" s="60">
        <f t="shared" si="32"/>
        <v>0</v>
      </c>
      <c r="U49" s="60">
        <f t="shared" si="33"/>
        <v>0</v>
      </c>
      <c r="V49" s="69">
        <f t="shared" si="34"/>
        <v>0</v>
      </c>
      <c r="W49" s="60">
        <f t="shared" si="35"/>
        <v>0</v>
      </c>
      <c r="X49" s="60">
        <f t="shared" si="36"/>
        <v>0</v>
      </c>
      <c r="Y49" s="29">
        <f t="shared" si="18"/>
        <v>1</v>
      </c>
    </row>
    <row r="50" spans="1:68" ht="12" customHeight="1" x14ac:dyDescent="0.3">
      <c r="A50" s="155"/>
      <c r="B50" s="53" t="s">
        <v>157</v>
      </c>
      <c r="C50" s="63" t="s">
        <v>152</v>
      </c>
      <c r="D50" s="106" t="s">
        <v>165</v>
      </c>
      <c r="F50" s="102" t="s">
        <v>1</v>
      </c>
      <c r="G50" s="69">
        <f t="shared" si="19"/>
        <v>1</v>
      </c>
      <c r="H50" s="60">
        <f t="shared" si="20"/>
        <v>0</v>
      </c>
      <c r="I50" s="60">
        <f t="shared" si="21"/>
        <v>0</v>
      </c>
      <c r="J50" s="69">
        <f t="shared" si="22"/>
        <v>1</v>
      </c>
      <c r="K50" s="60">
        <f t="shared" si="23"/>
        <v>1</v>
      </c>
      <c r="L50" s="60">
        <f t="shared" si="24"/>
        <v>0</v>
      </c>
      <c r="M50" s="69">
        <f t="shared" si="25"/>
        <v>1</v>
      </c>
      <c r="N50" s="60">
        <f t="shared" si="26"/>
        <v>2</v>
      </c>
      <c r="O50" s="60">
        <f t="shared" si="27"/>
        <v>0</v>
      </c>
      <c r="P50" s="69">
        <f t="shared" si="28"/>
        <v>1</v>
      </c>
      <c r="Q50" s="60">
        <f t="shared" si="29"/>
        <v>3</v>
      </c>
      <c r="R50" s="60">
        <f t="shared" si="30"/>
        <v>0</v>
      </c>
      <c r="S50" s="69">
        <f t="shared" si="31"/>
        <v>0</v>
      </c>
      <c r="T50" s="60">
        <f t="shared" si="32"/>
        <v>1</v>
      </c>
      <c r="U50" s="60">
        <f t="shared" si="33"/>
        <v>0</v>
      </c>
      <c r="V50" s="69">
        <f t="shared" si="34"/>
        <v>0</v>
      </c>
      <c r="W50" s="60">
        <f t="shared" si="35"/>
        <v>0</v>
      </c>
      <c r="X50" s="60">
        <f t="shared" si="36"/>
        <v>0</v>
      </c>
      <c r="Y50" s="29">
        <f t="shared" si="18"/>
        <v>11</v>
      </c>
    </row>
    <row r="51" spans="1:68" ht="12" customHeight="1" x14ac:dyDescent="0.3">
      <c r="A51" s="155"/>
      <c r="B51" s="53" t="s">
        <v>159</v>
      </c>
      <c r="C51" s="56" t="s">
        <v>153</v>
      </c>
      <c r="D51" s="105" t="s">
        <v>56</v>
      </c>
      <c r="E51"/>
      <c r="F51" s="102" t="s">
        <v>14</v>
      </c>
      <c r="G51" s="69">
        <f t="shared" si="19"/>
        <v>1</v>
      </c>
      <c r="H51" s="60">
        <f t="shared" si="20"/>
        <v>0</v>
      </c>
      <c r="I51" s="60">
        <f t="shared" si="21"/>
        <v>0</v>
      </c>
      <c r="J51" s="69">
        <f t="shared" si="22"/>
        <v>1</v>
      </c>
      <c r="K51" s="60">
        <f t="shared" si="23"/>
        <v>0</v>
      </c>
      <c r="L51" s="60">
        <f t="shared" si="24"/>
        <v>0</v>
      </c>
      <c r="M51" s="69">
        <f t="shared" si="25"/>
        <v>0</v>
      </c>
      <c r="N51" s="60">
        <f t="shared" si="26"/>
        <v>1</v>
      </c>
      <c r="O51" s="60">
        <f t="shared" si="27"/>
        <v>1</v>
      </c>
      <c r="P51" s="69">
        <f t="shared" si="28"/>
        <v>3</v>
      </c>
      <c r="Q51" s="60">
        <f t="shared" si="29"/>
        <v>2</v>
      </c>
      <c r="R51" s="60">
        <f t="shared" si="30"/>
        <v>0</v>
      </c>
      <c r="S51" s="69">
        <f t="shared" si="31"/>
        <v>0</v>
      </c>
      <c r="T51" s="60">
        <f t="shared" si="32"/>
        <v>0</v>
      </c>
      <c r="U51" s="60">
        <f t="shared" si="33"/>
        <v>0</v>
      </c>
      <c r="V51" s="69">
        <f t="shared" si="34"/>
        <v>0</v>
      </c>
      <c r="W51" s="60">
        <f t="shared" si="35"/>
        <v>0</v>
      </c>
      <c r="X51" s="60">
        <f t="shared" si="36"/>
        <v>0</v>
      </c>
      <c r="Y51" s="29">
        <f t="shared" si="18"/>
        <v>9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ht="12" customHeight="1" thickBot="1" x14ac:dyDescent="0.35">
      <c r="A52" s="156"/>
      <c r="B52" s="54" t="s">
        <v>159</v>
      </c>
      <c r="C52" s="66" t="s">
        <v>154</v>
      </c>
      <c r="D52" s="107" t="s">
        <v>54</v>
      </c>
      <c r="E52"/>
      <c r="F52" s="102" t="s">
        <v>79</v>
      </c>
      <c r="G52" s="69">
        <f t="shared" si="19"/>
        <v>0</v>
      </c>
      <c r="H52" s="60">
        <f t="shared" si="20"/>
        <v>0</v>
      </c>
      <c r="I52" s="60">
        <f t="shared" si="21"/>
        <v>0</v>
      </c>
      <c r="J52" s="69">
        <f t="shared" si="22"/>
        <v>0</v>
      </c>
      <c r="K52" s="60">
        <f t="shared" si="23"/>
        <v>0</v>
      </c>
      <c r="L52" s="60">
        <f t="shared" si="24"/>
        <v>0</v>
      </c>
      <c r="M52" s="69">
        <f t="shared" si="25"/>
        <v>0</v>
      </c>
      <c r="N52" s="60">
        <f t="shared" si="26"/>
        <v>0</v>
      </c>
      <c r="O52" s="60">
        <f t="shared" si="27"/>
        <v>0</v>
      </c>
      <c r="P52" s="69">
        <f t="shared" si="28"/>
        <v>0</v>
      </c>
      <c r="Q52" s="60">
        <f t="shared" si="29"/>
        <v>0</v>
      </c>
      <c r="R52" s="60">
        <f t="shared" si="30"/>
        <v>0</v>
      </c>
      <c r="S52" s="69">
        <f t="shared" si="31"/>
        <v>0</v>
      </c>
      <c r="T52" s="60">
        <f t="shared" si="32"/>
        <v>0</v>
      </c>
      <c r="U52" s="60">
        <f t="shared" si="33"/>
        <v>0</v>
      </c>
      <c r="V52" s="69">
        <f t="shared" si="34"/>
        <v>0</v>
      </c>
      <c r="W52" s="60">
        <f t="shared" si="35"/>
        <v>0</v>
      </c>
      <c r="X52" s="60">
        <f t="shared" si="36"/>
        <v>0</v>
      </c>
      <c r="Y52" s="29">
        <f t="shared" si="18"/>
        <v>0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8" ht="12" customHeight="1" x14ac:dyDescent="0.3">
      <c r="A53" s="154" t="s">
        <v>185</v>
      </c>
      <c r="B53" s="52" t="s">
        <v>155</v>
      </c>
      <c r="C53" s="85" t="s">
        <v>154</v>
      </c>
      <c r="D53" s="104" t="s">
        <v>60</v>
      </c>
      <c r="E53"/>
      <c r="F53" s="102" t="s">
        <v>2</v>
      </c>
      <c r="G53" s="69">
        <f t="shared" si="19"/>
        <v>0</v>
      </c>
      <c r="H53" s="60">
        <f t="shared" si="20"/>
        <v>0</v>
      </c>
      <c r="I53" s="60">
        <f t="shared" si="21"/>
        <v>1</v>
      </c>
      <c r="J53" s="69">
        <f t="shared" si="22"/>
        <v>1</v>
      </c>
      <c r="K53" s="60">
        <f t="shared" si="23"/>
        <v>1</v>
      </c>
      <c r="L53" s="60">
        <f t="shared" si="24"/>
        <v>2</v>
      </c>
      <c r="M53" s="69">
        <f t="shared" si="25"/>
        <v>0</v>
      </c>
      <c r="N53" s="60">
        <f t="shared" si="26"/>
        <v>4</v>
      </c>
      <c r="O53" s="60">
        <f t="shared" si="27"/>
        <v>1</v>
      </c>
      <c r="P53" s="69">
        <f t="shared" si="28"/>
        <v>3</v>
      </c>
      <c r="Q53" s="60">
        <f t="shared" si="29"/>
        <v>1</v>
      </c>
      <c r="R53" s="60">
        <f t="shared" si="30"/>
        <v>2</v>
      </c>
      <c r="S53" s="69">
        <f t="shared" si="31"/>
        <v>1</v>
      </c>
      <c r="T53" s="60">
        <f t="shared" si="32"/>
        <v>1</v>
      </c>
      <c r="U53" s="60">
        <f t="shared" si="33"/>
        <v>1</v>
      </c>
      <c r="V53" s="69">
        <f t="shared" si="34"/>
        <v>2</v>
      </c>
      <c r="W53" s="60">
        <f t="shared" si="35"/>
        <v>0</v>
      </c>
      <c r="X53" s="60">
        <f t="shared" si="36"/>
        <v>0</v>
      </c>
      <c r="Y53" s="29">
        <f t="shared" si="18"/>
        <v>21</v>
      </c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8" ht="12" customHeight="1" x14ac:dyDescent="0.3">
      <c r="A54" s="155"/>
      <c r="B54" s="53" t="s">
        <v>156</v>
      </c>
      <c r="C54" s="63" t="s">
        <v>152</v>
      </c>
      <c r="D54" s="105" t="s">
        <v>49</v>
      </c>
      <c r="E54"/>
      <c r="F54" s="102" t="s">
        <v>108</v>
      </c>
      <c r="G54" s="69">
        <f t="shared" si="19"/>
        <v>0</v>
      </c>
      <c r="H54" s="60">
        <f t="shared" si="20"/>
        <v>0</v>
      </c>
      <c r="I54" s="60">
        <f t="shared" si="21"/>
        <v>0</v>
      </c>
      <c r="J54" s="69">
        <f t="shared" si="22"/>
        <v>0</v>
      </c>
      <c r="K54" s="60">
        <f t="shared" si="23"/>
        <v>0</v>
      </c>
      <c r="L54" s="60">
        <f t="shared" si="24"/>
        <v>0</v>
      </c>
      <c r="M54" s="69">
        <f t="shared" si="25"/>
        <v>1</v>
      </c>
      <c r="N54" s="60">
        <f t="shared" si="26"/>
        <v>0</v>
      </c>
      <c r="O54" s="60">
        <f t="shared" si="27"/>
        <v>0</v>
      </c>
      <c r="P54" s="69">
        <f t="shared" si="28"/>
        <v>0</v>
      </c>
      <c r="Q54" s="60">
        <f t="shared" si="29"/>
        <v>1</v>
      </c>
      <c r="R54" s="60">
        <f t="shared" si="30"/>
        <v>0</v>
      </c>
      <c r="S54" s="69">
        <f t="shared" si="31"/>
        <v>0</v>
      </c>
      <c r="T54" s="60">
        <f t="shared" si="32"/>
        <v>0</v>
      </c>
      <c r="U54" s="60">
        <f t="shared" si="33"/>
        <v>0</v>
      </c>
      <c r="V54" s="69">
        <f t="shared" si="34"/>
        <v>0</v>
      </c>
      <c r="W54" s="60">
        <f t="shared" si="35"/>
        <v>0</v>
      </c>
      <c r="X54" s="60">
        <f t="shared" si="36"/>
        <v>0</v>
      </c>
      <c r="Y54" s="29">
        <f t="shared" si="18"/>
        <v>2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8" ht="12" customHeight="1" x14ac:dyDescent="0.3">
      <c r="A55" s="155"/>
      <c r="B55" s="53" t="s">
        <v>156</v>
      </c>
      <c r="C55" s="63" t="s">
        <v>152</v>
      </c>
      <c r="D55" s="106" t="s">
        <v>34</v>
      </c>
      <c r="E55"/>
      <c r="F55" s="102" t="s">
        <v>109</v>
      </c>
      <c r="G55" s="69">
        <f t="shared" si="19"/>
        <v>0</v>
      </c>
      <c r="H55" s="60">
        <f t="shared" si="20"/>
        <v>0</v>
      </c>
      <c r="I55" s="60">
        <f t="shared" si="21"/>
        <v>0</v>
      </c>
      <c r="J55" s="69">
        <f t="shared" si="22"/>
        <v>0</v>
      </c>
      <c r="K55" s="60">
        <f t="shared" si="23"/>
        <v>0</v>
      </c>
      <c r="L55" s="60">
        <f t="shared" si="24"/>
        <v>0</v>
      </c>
      <c r="M55" s="69">
        <f t="shared" si="25"/>
        <v>0</v>
      </c>
      <c r="N55" s="60">
        <f t="shared" si="26"/>
        <v>0</v>
      </c>
      <c r="O55" s="60">
        <f t="shared" si="27"/>
        <v>0</v>
      </c>
      <c r="P55" s="69">
        <f t="shared" si="28"/>
        <v>0</v>
      </c>
      <c r="Q55" s="60">
        <f t="shared" si="29"/>
        <v>0</v>
      </c>
      <c r="R55" s="60">
        <f t="shared" si="30"/>
        <v>0</v>
      </c>
      <c r="S55" s="69">
        <f t="shared" si="31"/>
        <v>0</v>
      </c>
      <c r="T55" s="60">
        <f t="shared" si="32"/>
        <v>0</v>
      </c>
      <c r="U55" s="60">
        <f t="shared" si="33"/>
        <v>0</v>
      </c>
      <c r="V55" s="69">
        <f t="shared" si="34"/>
        <v>0</v>
      </c>
      <c r="W55" s="60">
        <f t="shared" si="35"/>
        <v>0</v>
      </c>
      <c r="X55" s="60">
        <f t="shared" si="36"/>
        <v>0</v>
      </c>
      <c r="Y55" s="29">
        <f t="shared" si="18"/>
        <v>0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8" ht="12" customHeight="1" x14ac:dyDescent="0.3">
      <c r="A56" s="155"/>
      <c r="B56" s="53" t="s">
        <v>156</v>
      </c>
      <c r="C56" s="57" t="s">
        <v>154</v>
      </c>
      <c r="D56" s="105" t="s">
        <v>39</v>
      </c>
      <c r="E56"/>
      <c r="F56" s="102" t="s">
        <v>15</v>
      </c>
      <c r="G56" s="69">
        <f t="shared" si="19"/>
        <v>0</v>
      </c>
      <c r="H56" s="60">
        <f t="shared" si="20"/>
        <v>0</v>
      </c>
      <c r="I56" s="60">
        <f t="shared" si="21"/>
        <v>0</v>
      </c>
      <c r="J56" s="69">
        <f t="shared" si="22"/>
        <v>0</v>
      </c>
      <c r="K56" s="60">
        <f t="shared" si="23"/>
        <v>0</v>
      </c>
      <c r="L56" s="60">
        <f t="shared" si="24"/>
        <v>0</v>
      </c>
      <c r="M56" s="69">
        <f t="shared" si="25"/>
        <v>0</v>
      </c>
      <c r="N56" s="60">
        <f t="shared" si="26"/>
        <v>1</v>
      </c>
      <c r="O56" s="60">
        <f t="shared" si="27"/>
        <v>0</v>
      </c>
      <c r="P56" s="69">
        <f t="shared" si="28"/>
        <v>0</v>
      </c>
      <c r="Q56" s="60">
        <f t="shared" si="29"/>
        <v>0</v>
      </c>
      <c r="R56" s="60">
        <f t="shared" si="30"/>
        <v>1</v>
      </c>
      <c r="S56" s="69">
        <f t="shared" si="31"/>
        <v>0</v>
      </c>
      <c r="T56" s="60">
        <f t="shared" si="32"/>
        <v>0</v>
      </c>
      <c r="U56" s="60">
        <f t="shared" si="33"/>
        <v>0</v>
      </c>
      <c r="V56" s="69">
        <f t="shared" si="34"/>
        <v>0</v>
      </c>
      <c r="W56" s="60">
        <f t="shared" si="35"/>
        <v>0</v>
      </c>
      <c r="X56" s="60">
        <f t="shared" si="36"/>
        <v>0</v>
      </c>
      <c r="Y56" s="29">
        <f t="shared" si="18"/>
        <v>2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8" ht="12" customHeight="1" x14ac:dyDescent="0.3">
      <c r="A57" s="155"/>
      <c r="B57" s="53" t="s">
        <v>156</v>
      </c>
      <c r="C57" s="57" t="s">
        <v>154</v>
      </c>
      <c r="D57" s="105" t="s">
        <v>60</v>
      </c>
      <c r="E57"/>
      <c r="F57" s="102" t="s">
        <v>13</v>
      </c>
      <c r="G57" s="69">
        <f t="shared" si="19"/>
        <v>0</v>
      </c>
      <c r="H57" s="60">
        <f t="shared" si="20"/>
        <v>0</v>
      </c>
      <c r="I57" s="60">
        <f t="shared" si="21"/>
        <v>0</v>
      </c>
      <c r="J57" s="69">
        <f t="shared" si="22"/>
        <v>1</v>
      </c>
      <c r="K57" s="60">
        <f t="shared" si="23"/>
        <v>0</v>
      </c>
      <c r="L57" s="60">
        <f t="shared" si="24"/>
        <v>0</v>
      </c>
      <c r="M57" s="69">
        <f t="shared" si="25"/>
        <v>0</v>
      </c>
      <c r="N57" s="60">
        <f t="shared" si="26"/>
        <v>1</v>
      </c>
      <c r="O57" s="60">
        <f t="shared" si="27"/>
        <v>1</v>
      </c>
      <c r="P57" s="69">
        <f t="shared" si="28"/>
        <v>2</v>
      </c>
      <c r="Q57" s="60">
        <f t="shared" si="29"/>
        <v>0</v>
      </c>
      <c r="R57" s="60">
        <f t="shared" si="30"/>
        <v>0</v>
      </c>
      <c r="S57" s="69">
        <f t="shared" si="31"/>
        <v>0</v>
      </c>
      <c r="T57" s="60">
        <f t="shared" si="32"/>
        <v>0</v>
      </c>
      <c r="U57" s="60">
        <f t="shared" si="33"/>
        <v>0</v>
      </c>
      <c r="V57" s="69">
        <f t="shared" si="34"/>
        <v>0</v>
      </c>
      <c r="W57" s="60">
        <f t="shared" si="35"/>
        <v>1</v>
      </c>
      <c r="X57" s="60">
        <f t="shared" si="36"/>
        <v>0</v>
      </c>
      <c r="Y57" s="29">
        <f t="shared" si="18"/>
        <v>6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8" ht="12" customHeight="1" x14ac:dyDescent="0.3">
      <c r="A58" s="155"/>
      <c r="B58" s="53" t="s">
        <v>160</v>
      </c>
      <c r="C58" s="56" t="s">
        <v>153</v>
      </c>
      <c r="D58" s="105" t="s">
        <v>58</v>
      </c>
      <c r="E58"/>
      <c r="F58" s="102" t="s">
        <v>22</v>
      </c>
      <c r="G58" s="69">
        <f t="shared" si="19"/>
        <v>0</v>
      </c>
      <c r="H58" s="60">
        <f t="shared" si="20"/>
        <v>0</v>
      </c>
      <c r="I58" s="60">
        <f t="shared" si="21"/>
        <v>0</v>
      </c>
      <c r="J58" s="69">
        <f t="shared" si="22"/>
        <v>0</v>
      </c>
      <c r="K58" s="60">
        <f t="shared" si="23"/>
        <v>0</v>
      </c>
      <c r="L58" s="60">
        <f t="shared" si="24"/>
        <v>0</v>
      </c>
      <c r="M58" s="69">
        <f t="shared" si="25"/>
        <v>0</v>
      </c>
      <c r="N58" s="60">
        <f t="shared" si="26"/>
        <v>0</v>
      </c>
      <c r="O58" s="60">
        <f t="shared" si="27"/>
        <v>0</v>
      </c>
      <c r="P58" s="69">
        <f t="shared" si="28"/>
        <v>0</v>
      </c>
      <c r="Q58" s="60">
        <f t="shared" si="29"/>
        <v>0</v>
      </c>
      <c r="R58" s="60">
        <f t="shared" si="30"/>
        <v>1</v>
      </c>
      <c r="S58" s="69">
        <f t="shared" si="31"/>
        <v>0</v>
      </c>
      <c r="T58" s="60">
        <f t="shared" si="32"/>
        <v>0</v>
      </c>
      <c r="U58" s="60">
        <f t="shared" si="33"/>
        <v>0</v>
      </c>
      <c r="V58" s="69">
        <f t="shared" si="34"/>
        <v>0</v>
      </c>
      <c r="W58" s="60">
        <f t="shared" si="35"/>
        <v>0</v>
      </c>
      <c r="X58" s="60">
        <f t="shared" si="36"/>
        <v>0</v>
      </c>
      <c r="Y58" s="29">
        <f t="shared" si="18"/>
        <v>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8" ht="12" customHeight="1" x14ac:dyDescent="0.3">
      <c r="A59" s="155"/>
      <c r="B59" s="53" t="s">
        <v>160</v>
      </c>
      <c r="C59" s="56" t="s">
        <v>153</v>
      </c>
      <c r="D59" s="105" t="s">
        <v>39</v>
      </c>
      <c r="F59" s="102" t="s">
        <v>21</v>
      </c>
      <c r="G59" s="69">
        <f t="shared" si="19"/>
        <v>0</v>
      </c>
      <c r="H59" s="60">
        <f t="shared" si="20"/>
        <v>0</v>
      </c>
      <c r="I59" s="60">
        <f t="shared" si="21"/>
        <v>0</v>
      </c>
      <c r="J59" s="69">
        <f t="shared" si="22"/>
        <v>0</v>
      </c>
      <c r="K59" s="60">
        <f t="shared" si="23"/>
        <v>0</v>
      </c>
      <c r="L59" s="60">
        <f t="shared" si="24"/>
        <v>0</v>
      </c>
      <c r="M59" s="69">
        <f t="shared" si="25"/>
        <v>0</v>
      </c>
      <c r="N59" s="60">
        <f t="shared" si="26"/>
        <v>0</v>
      </c>
      <c r="O59" s="60">
        <f t="shared" si="27"/>
        <v>1</v>
      </c>
      <c r="P59" s="69">
        <f t="shared" si="28"/>
        <v>1</v>
      </c>
      <c r="Q59" s="60">
        <f t="shared" si="29"/>
        <v>0</v>
      </c>
      <c r="R59" s="60">
        <f t="shared" si="30"/>
        <v>0</v>
      </c>
      <c r="S59" s="69">
        <f t="shared" si="31"/>
        <v>0</v>
      </c>
      <c r="T59" s="60">
        <f t="shared" si="32"/>
        <v>0</v>
      </c>
      <c r="U59" s="60">
        <f t="shared" si="33"/>
        <v>0</v>
      </c>
      <c r="V59" s="69">
        <f t="shared" si="34"/>
        <v>0</v>
      </c>
      <c r="W59" s="60">
        <f t="shared" si="35"/>
        <v>0</v>
      </c>
      <c r="X59" s="60">
        <f t="shared" si="36"/>
        <v>0</v>
      </c>
      <c r="Y59" s="29">
        <f t="shared" si="18"/>
        <v>2</v>
      </c>
    </row>
    <row r="60" spans="1:68" ht="12" customHeight="1" x14ac:dyDescent="0.3">
      <c r="A60" s="155"/>
      <c r="B60" s="53" t="s">
        <v>160</v>
      </c>
      <c r="C60" s="56" t="s">
        <v>153</v>
      </c>
      <c r="D60" s="106" t="s">
        <v>59</v>
      </c>
      <c r="F60" s="103" t="s">
        <v>20</v>
      </c>
      <c r="G60" s="69">
        <f t="shared" si="19"/>
        <v>0</v>
      </c>
      <c r="H60" s="60">
        <f t="shared" si="20"/>
        <v>0</v>
      </c>
      <c r="I60" s="60">
        <f t="shared" si="21"/>
        <v>0</v>
      </c>
      <c r="J60" s="69">
        <f t="shared" si="22"/>
        <v>1</v>
      </c>
      <c r="K60" s="60">
        <f t="shared" si="23"/>
        <v>0</v>
      </c>
      <c r="L60" s="60">
        <f t="shared" si="24"/>
        <v>0</v>
      </c>
      <c r="M60" s="69">
        <f t="shared" si="25"/>
        <v>0</v>
      </c>
      <c r="N60" s="60">
        <f t="shared" si="26"/>
        <v>0</v>
      </c>
      <c r="O60" s="60">
        <f t="shared" si="27"/>
        <v>0</v>
      </c>
      <c r="P60" s="69">
        <f t="shared" si="28"/>
        <v>1</v>
      </c>
      <c r="Q60" s="60">
        <f t="shared" si="29"/>
        <v>0</v>
      </c>
      <c r="R60" s="60">
        <f t="shared" si="30"/>
        <v>0</v>
      </c>
      <c r="S60" s="69">
        <f t="shared" si="31"/>
        <v>0</v>
      </c>
      <c r="T60" s="60">
        <f t="shared" si="32"/>
        <v>0</v>
      </c>
      <c r="U60" s="60">
        <f t="shared" si="33"/>
        <v>0</v>
      </c>
      <c r="V60" s="69">
        <f t="shared" si="34"/>
        <v>1</v>
      </c>
      <c r="W60" s="60">
        <f t="shared" si="35"/>
        <v>0</v>
      </c>
      <c r="X60" s="60">
        <f t="shared" si="36"/>
        <v>0</v>
      </c>
      <c r="Y60" s="29">
        <f t="shared" si="18"/>
        <v>3</v>
      </c>
    </row>
    <row r="61" spans="1:68" ht="12" customHeight="1" x14ac:dyDescent="0.3">
      <c r="A61" s="155"/>
      <c r="B61" s="53" t="s">
        <v>157</v>
      </c>
      <c r="C61" s="63" t="s">
        <v>152</v>
      </c>
      <c r="D61" s="105" t="s">
        <v>49</v>
      </c>
      <c r="E61"/>
      <c r="F61" s="102" t="s">
        <v>0</v>
      </c>
      <c r="G61" s="69">
        <f t="shared" si="19"/>
        <v>0</v>
      </c>
      <c r="H61" s="60">
        <f t="shared" si="20"/>
        <v>0</v>
      </c>
      <c r="I61" s="60">
        <f t="shared" si="21"/>
        <v>0</v>
      </c>
      <c r="J61" s="69">
        <f t="shared" si="22"/>
        <v>1</v>
      </c>
      <c r="K61" s="60">
        <f t="shared" si="23"/>
        <v>2</v>
      </c>
      <c r="L61" s="60">
        <f t="shared" si="24"/>
        <v>1</v>
      </c>
      <c r="M61" s="69">
        <f t="shared" si="25"/>
        <v>1</v>
      </c>
      <c r="N61" s="60">
        <f t="shared" si="26"/>
        <v>2</v>
      </c>
      <c r="O61" s="60">
        <f t="shared" si="27"/>
        <v>0</v>
      </c>
      <c r="P61" s="69">
        <f t="shared" si="28"/>
        <v>2</v>
      </c>
      <c r="Q61" s="60">
        <f t="shared" si="29"/>
        <v>1</v>
      </c>
      <c r="R61" s="60">
        <f t="shared" si="30"/>
        <v>1</v>
      </c>
      <c r="S61" s="69">
        <f t="shared" si="31"/>
        <v>1</v>
      </c>
      <c r="T61" s="60">
        <f t="shared" si="32"/>
        <v>0</v>
      </c>
      <c r="U61" s="60">
        <f t="shared" si="33"/>
        <v>0</v>
      </c>
      <c r="V61" s="69">
        <f t="shared" si="34"/>
        <v>0</v>
      </c>
      <c r="W61" s="60">
        <f t="shared" si="35"/>
        <v>1</v>
      </c>
      <c r="X61" s="60">
        <f t="shared" si="36"/>
        <v>0</v>
      </c>
      <c r="Y61" s="29">
        <f t="shared" si="18"/>
        <v>13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ht="12" customHeight="1" x14ac:dyDescent="0.3">
      <c r="A62" s="155"/>
      <c r="B62" s="53" t="s">
        <v>157</v>
      </c>
      <c r="C62" s="63" t="s">
        <v>152</v>
      </c>
      <c r="D62" s="105" t="s">
        <v>39</v>
      </c>
      <c r="E62"/>
      <c r="F62" s="102" t="s">
        <v>148</v>
      </c>
      <c r="G62" s="69">
        <f t="shared" si="19"/>
        <v>0</v>
      </c>
      <c r="H62" s="60">
        <f t="shared" si="20"/>
        <v>0</v>
      </c>
      <c r="I62" s="60">
        <f t="shared" si="21"/>
        <v>0</v>
      </c>
      <c r="J62" s="69">
        <f t="shared" si="22"/>
        <v>0</v>
      </c>
      <c r="K62" s="60">
        <f t="shared" si="23"/>
        <v>0</v>
      </c>
      <c r="L62" s="60">
        <f t="shared" si="24"/>
        <v>0</v>
      </c>
      <c r="M62" s="69">
        <f t="shared" si="25"/>
        <v>0</v>
      </c>
      <c r="N62" s="60">
        <f t="shared" si="26"/>
        <v>0</v>
      </c>
      <c r="O62" s="60">
        <f t="shared" si="27"/>
        <v>0</v>
      </c>
      <c r="P62" s="69">
        <f t="shared" si="28"/>
        <v>0</v>
      </c>
      <c r="Q62" s="60">
        <f t="shared" si="29"/>
        <v>0</v>
      </c>
      <c r="R62" s="60">
        <f t="shared" si="30"/>
        <v>0</v>
      </c>
      <c r="S62" s="69">
        <f t="shared" si="31"/>
        <v>0</v>
      </c>
      <c r="T62" s="60">
        <f t="shared" si="32"/>
        <v>0</v>
      </c>
      <c r="U62" s="60">
        <f t="shared" si="33"/>
        <v>0</v>
      </c>
      <c r="V62" s="69">
        <f t="shared" si="34"/>
        <v>0</v>
      </c>
      <c r="W62" s="60">
        <f t="shared" si="35"/>
        <v>0</v>
      </c>
      <c r="X62" s="60">
        <f t="shared" si="36"/>
        <v>0</v>
      </c>
      <c r="Y62" s="29">
        <f t="shared" si="18"/>
        <v>0</v>
      </c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8" ht="12" customHeight="1" x14ac:dyDescent="0.3">
      <c r="A63" s="155"/>
      <c r="B63" s="53" t="s">
        <v>157</v>
      </c>
      <c r="C63" s="63" t="s">
        <v>152</v>
      </c>
      <c r="D63" s="106" t="s">
        <v>59</v>
      </c>
      <c r="E63"/>
      <c r="F63" s="102" t="s">
        <v>219</v>
      </c>
      <c r="G63" s="69">
        <f t="shared" si="19"/>
        <v>0</v>
      </c>
      <c r="H63" s="60">
        <f t="shared" si="20"/>
        <v>0</v>
      </c>
      <c r="I63" s="60">
        <f t="shared" si="21"/>
        <v>0</v>
      </c>
      <c r="J63" s="69">
        <f t="shared" si="22"/>
        <v>0</v>
      </c>
      <c r="K63" s="60">
        <f t="shared" si="23"/>
        <v>0</v>
      </c>
      <c r="L63" s="60">
        <f t="shared" si="24"/>
        <v>1</v>
      </c>
      <c r="M63" s="69">
        <f t="shared" si="25"/>
        <v>1</v>
      </c>
      <c r="N63" s="60">
        <f t="shared" si="26"/>
        <v>0</v>
      </c>
      <c r="O63" s="60">
        <f t="shared" si="27"/>
        <v>0</v>
      </c>
      <c r="P63" s="69">
        <f t="shared" si="28"/>
        <v>0</v>
      </c>
      <c r="Q63" s="60">
        <f t="shared" si="29"/>
        <v>0</v>
      </c>
      <c r="R63" s="60">
        <f t="shared" si="30"/>
        <v>0</v>
      </c>
      <c r="S63" s="69">
        <f t="shared" si="31"/>
        <v>0</v>
      </c>
      <c r="T63" s="60">
        <f t="shared" si="32"/>
        <v>0</v>
      </c>
      <c r="U63" s="60">
        <f t="shared" si="33"/>
        <v>0</v>
      </c>
      <c r="V63" s="69">
        <f t="shared" si="34"/>
        <v>0</v>
      </c>
      <c r="W63" s="60">
        <f t="shared" si="35"/>
        <v>0</v>
      </c>
      <c r="X63" s="60">
        <f t="shared" si="36"/>
        <v>0</v>
      </c>
      <c r="Y63" s="29">
        <f t="shared" ref="Y63" si="37">SUM(G63:X63)</f>
        <v>2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8" ht="12" customHeight="1" x14ac:dyDescent="0.3">
      <c r="A64" s="155"/>
      <c r="B64" s="53" t="s">
        <v>157</v>
      </c>
      <c r="C64" s="63" t="s">
        <v>152</v>
      </c>
      <c r="D64" s="105" t="s">
        <v>60</v>
      </c>
      <c r="E64"/>
      <c r="F64" s="102" t="s">
        <v>3</v>
      </c>
      <c r="G64" s="69">
        <f t="shared" si="19"/>
        <v>1</v>
      </c>
      <c r="H64" s="60">
        <f t="shared" si="20"/>
        <v>0</v>
      </c>
      <c r="I64" s="60">
        <f t="shared" si="21"/>
        <v>1</v>
      </c>
      <c r="J64" s="69">
        <f t="shared" si="22"/>
        <v>1</v>
      </c>
      <c r="K64" s="60">
        <f t="shared" si="23"/>
        <v>0</v>
      </c>
      <c r="L64" s="60">
        <f t="shared" si="24"/>
        <v>2</v>
      </c>
      <c r="M64" s="69">
        <f t="shared" si="25"/>
        <v>0</v>
      </c>
      <c r="N64" s="60">
        <f t="shared" si="26"/>
        <v>4</v>
      </c>
      <c r="O64" s="60">
        <f t="shared" si="27"/>
        <v>0</v>
      </c>
      <c r="P64" s="69">
        <f t="shared" si="28"/>
        <v>2</v>
      </c>
      <c r="Q64" s="60">
        <f t="shared" si="29"/>
        <v>1</v>
      </c>
      <c r="R64" s="60">
        <f t="shared" si="30"/>
        <v>1</v>
      </c>
      <c r="S64" s="69">
        <f t="shared" si="31"/>
        <v>1</v>
      </c>
      <c r="T64" s="60">
        <f t="shared" si="32"/>
        <v>1</v>
      </c>
      <c r="U64" s="60">
        <f t="shared" si="33"/>
        <v>0</v>
      </c>
      <c r="V64" s="69">
        <f t="shared" si="34"/>
        <v>0</v>
      </c>
      <c r="W64" s="60">
        <f t="shared" si="35"/>
        <v>0</v>
      </c>
      <c r="X64" s="60">
        <f t="shared" si="36"/>
        <v>1</v>
      </c>
      <c r="Y64" s="29">
        <f t="shared" ref="Y64:Y72" si="38">SUM(G64:X64)</f>
        <v>16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8" ht="12" customHeight="1" x14ac:dyDescent="0.3">
      <c r="A65" s="155"/>
      <c r="B65" s="53" t="s">
        <v>157</v>
      </c>
      <c r="C65" s="63" t="s">
        <v>152</v>
      </c>
      <c r="D65" s="106" t="s">
        <v>34</v>
      </c>
      <c r="E65"/>
      <c r="F65" s="29" t="s">
        <v>31</v>
      </c>
      <c r="G65" s="69">
        <f t="shared" si="19"/>
        <v>0</v>
      </c>
      <c r="H65" s="60">
        <f t="shared" si="20"/>
        <v>0</v>
      </c>
      <c r="I65" s="60">
        <f t="shared" si="21"/>
        <v>0</v>
      </c>
      <c r="J65" s="69">
        <f t="shared" si="22"/>
        <v>1</v>
      </c>
      <c r="K65" s="60">
        <f t="shared" si="23"/>
        <v>0</v>
      </c>
      <c r="L65" s="60">
        <f t="shared" si="24"/>
        <v>0</v>
      </c>
      <c r="M65" s="69">
        <f t="shared" si="25"/>
        <v>0</v>
      </c>
      <c r="N65" s="60">
        <f t="shared" si="26"/>
        <v>0</v>
      </c>
      <c r="O65" s="60">
        <f t="shared" si="27"/>
        <v>0</v>
      </c>
      <c r="P65" s="69">
        <f t="shared" si="28"/>
        <v>1</v>
      </c>
      <c r="Q65" s="60">
        <f t="shared" si="29"/>
        <v>0</v>
      </c>
      <c r="R65" s="60">
        <f t="shared" si="30"/>
        <v>0</v>
      </c>
      <c r="S65" s="69">
        <f t="shared" si="31"/>
        <v>0</v>
      </c>
      <c r="T65" s="60">
        <f t="shared" si="32"/>
        <v>0</v>
      </c>
      <c r="U65" s="60">
        <f t="shared" si="33"/>
        <v>0</v>
      </c>
      <c r="V65" s="69">
        <f t="shared" si="34"/>
        <v>1</v>
      </c>
      <c r="W65" s="60">
        <f t="shared" si="35"/>
        <v>0</v>
      </c>
      <c r="X65" s="60">
        <f t="shared" si="36"/>
        <v>0</v>
      </c>
      <c r="Y65" s="29">
        <f t="shared" si="38"/>
        <v>3</v>
      </c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8" ht="12" customHeight="1" x14ac:dyDescent="0.3">
      <c r="A66" s="155"/>
      <c r="B66" s="53" t="s">
        <v>158</v>
      </c>
      <c r="C66" s="56" t="s">
        <v>153</v>
      </c>
      <c r="D66" s="106" t="s">
        <v>34</v>
      </c>
      <c r="E66"/>
      <c r="F66" s="29" t="s">
        <v>4</v>
      </c>
      <c r="G66" s="69">
        <f t="shared" si="19"/>
        <v>1</v>
      </c>
      <c r="H66" s="60">
        <f t="shared" si="20"/>
        <v>0</v>
      </c>
      <c r="I66" s="60">
        <f t="shared" si="21"/>
        <v>0</v>
      </c>
      <c r="J66" s="69">
        <f t="shared" si="22"/>
        <v>1</v>
      </c>
      <c r="K66" s="60">
        <f t="shared" si="23"/>
        <v>0</v>
      </c>
      <c r="L66" s="60">
        <f t="shared" si="24"/>
        <v>0</v>
      </c>
      <c r="M66" s="69">
        <f t="shared" si="25"/>
        <v>0</v>
      </c>
      <c r="N66" s="60">
        <f t="shared" si="26"/>
        <v>1</v>
      </c>
      <c r="O66" s="60">
        <f t="shared" si="27"/>
        <v>1</v>
      </c>
      <c r="P66" s="69">
        <f t="shared" si="28"/>
        <v>0</v>
      </c>
      <c r="Q66" s="60">
        <f t="shared" si="29"/>
        <v>0</v>
      </c>
      <c r="R66" s="60">
        <f t="shared" si="30"/>
        <v>1</v>
      </c>
      <c r="S66" s="69">
        <f t="shared" si="31"/>
        <v>0</v>
      </c>
      <c r="T66" s="60">
        <f t="shared" si="32"/>
        <v>0</v>
      </c>
      <c r="U66" s="60">
        <f t="shared" si="33"/>
        <v>0</v>
      </c>
      <c r="V66" s="69">
        <f t="shared" si="34"/>
        <v>0</v>
      </c>
      <c r="W66" s="60">
        <f t="shared" si="35"/>
        <v>0</v>
      </c>
      <c r="X66" s="60">
        <f t="shared" si="36"/>
        <v>0</v>
      </c>
      <c r="Y66" s="29">
        <f t="shared" si="38"/>
        <v>5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8" ht="12" customHeight="1" x14ac:dyDescent="0.3">
      <c r="A67" s="155"/>
      <c r="B67" s="53" t="s">
        <v>158</v>
      </c>
      <c r="C67" s="57" t="s">
        <v>154</v>
      </c>
      <c r="D67" s="105" t="s">
        <v>60</v>
      </c>
      <c r="E67"/>
      <c r="F67" s="29" t="s">
        <v>27</v>
      </c>
      <c r="G67" s="69">
        <f t="shared" ref="G67:G72" si="39">COUNTIFS($D$2:$D$410,F67,$C$2:$C$410,"Gold",$B$2:$B$410,"Singles")</f>
        <v>0</v>
      </c>
      <c r="H67" s="60">
        <f t="shared" ref="H67:H72" si="40">COUNTIFS($D$2:$D$410,F67,$C$2:$C$410,"Silver",$B$2:$B$410,"Singles")</f>
        <v>0</v>
      </c>
      <c r="I67" s="60">
        <f t="shared" ref="I67:I72" si="41">COUNTIFS($D$2:$D$410,F67,$C$2:$C$410,"Bronze",$B$2:$B$410,"Singles")</f>
        <v>0</v>
      </c>
      <c r="J67" s="69">
        <f t="shared" ref="J67:J72" si="42">COUNTIFS($D$2:$D$410,F67,$C$2:$C$410,"Gold",$B$2:$B$410,"Doubles")</f>
        <v>0</v>
      </c>
      <c r="K67" s="60">
        <f t="shared" ref="K67:K72" si="43">COUNTIFS($D$2:$D$410,F67,$C$2:$C$410,"Silver",$B$2:$B$410,"Doubles")</f>
        <v>0</v>
      </c>
      <c r="L67" s="60">
        <f t="shared" ref="L67:L72" si="44">COUNTIFS($D$2:$D$410,F67,$C$2:$C$410,"Bronze",$B$2:$B$410,"Doubles")</f>
        <v>0</v>
      </c>
      <c r="M67" s="69">
        <f t="shared" ref="M67:M72" si="45">COUNTIFS($D$2:$D$410,F67,$C$2:$C$410,"Gold",$B$2:$B$410,"Trios")</f>
        <v>0</v>
      </c>
      <c r="N67" s="60">
        <f t="shared" ref="N67:N72" si="46">COUNTIFS($D$2:$D$410,F67,$C$2:$C$410,"Silver",$B$2:$B$410,"Trios")</f>
        <v>0</v>
      </c>
      <c r="O67" s="60">
        <f t="shared" ref="O67:O72" si="47">COUNTIFS($D$2:$D$410,F67,$C$2:$C$410,"Bronze",$B$2:$B$410,"Trios")</f>
        <v>0</v>
      </c>
      <c r="P67" s="69">
        <f t="shared" ref="P67:P72" si="48">COUNTIFS($D$2:$D$410,F67,$C$2:$C$410,"Gold",$B$2:$B$410,"Team")</f>
        <v>0</v>
      </c>
      <c r="Q67" s="60">
        <f t="shared" ref="Q67:Q72" si="49">COUNTIFS($D$2:$D$410,F67,$C$2:$C$410,"Silver",$B$2:$B$410,"Team")</f>
        <v>0</v>
      </c>
      <c r="R67" s="60">
        <f t="shared" ref="R67:R72" si="50">COUNTIFS($D$2:$D$410,F67,$C$2:$C$410,"Bronze",$B$2:$B$410,"Team")</f>
        <v>0</v>
      </c>
      <c r="S67" s="69">
        <f t="shared" ref="S67:S72" si="51">COUNTIFS($D$2:$D$410,F67,$C$2:$C$410,"Gold",$B$2:$B$410,"All Events")</f>
        <v>0</v>
      </c>
      <c r="T67" s="60">
        <f t="shared" ref="T67:T72" si="52">COUNTIFS($D$2:$D$410,F67,$C$2:$C$410,"Silver",$B$2:$B$410,"All Events")</f>
        <v>0</v>
      </c>
      <c r="U67" s="60">
        <f t="shared" ref="U67:U72" si="53">COUNTIFS($D$2:$D$410,F67,$C$2:$C$410,"Bronze",$B$2:$B$410,"All Events")</f>
        <v>0</v>
      </c>
      <c r="V67" s="69">
        <f t="shared" ref="V67:V72" si="54">COUNTIFS($D$2:$D$410,F67,$C$2:$C$410,"Gold",$B$2:$B$410,"Masters")</f>
        <v>0</v>
      </c>
      <c r="W67" s="60">
        <f t="shared" ref="W67:W72" si="55">COUNTIFS($D$2:$D$410,F67,$C$2:$C$410,"Silver",$B$2:$B$410,"Masters")</f>
        <v>0</v>
      </c>
      <c r="X67" s="60">
        <f t="shared" ref="X67:X72" si="56">COUNTIFS($D$2:$D$410,F67,$C$2:$C$410,"Bronze",$B$2:$B$410,"Masters")</f>
        <v>0</v>
      </c>
      <c r="Y67" s="29">
        <f t="shared" si="38"/>
        <v>0</v>
      </c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8" ht="12" customHeight="1" thickBot="1" x14ac:dyDescent="0.35">
      <c r="A68" s="156"/>
      <c r="B68" s="54" t="s">
        <v>159</v>
      </c>
      <c r="C68" s="86" t="s">
        <v>153</v>
      </c>
      <c r="D68" s="107" t="s">
        <v>34</v>
      </c>
      <c r="E68"/>
      <c r="F68" s="29" t="s">
        <v>130</v>
      </c>
      <c r="G68" s="69">
        <f t="shared" si="39"/>
        <v>0</v>
      </c>
      <c r="H68" s="60">
        <f t="shared" si="40"/>
        <v>0</v>
      </c>
      <c r="I68" s="60">
        <f t="shared" si="41"/>
        <v>0</v>
      </c>
      <c r="J68" s="69">
        <f t="shared" si="42"/>
        <v>0</v>
      </c>
      <c r="K68" s="60">
        <f t="shared" si="43"/>
        <v>0</v>
      </c>
      <c r="L68" s="60">
        <f t="shared" si="44"/>
        <v>0</v>
      </c>
      <c r="M68" s="69">
        <f t="shared" si="45"/>
        <v>0</v>
      </c>
      <c r="N68" s="60">
        <f t="shared" si="46"/>
        <v>0</v>
      </c>
      <c r="O68" s="60">
        <f t="shared" si="47"/>
        <v>0</v>
      </c>
      <c r="P68" s="69">
        <f t="shared" si="48"/>
        <v>0</v>
      </c>
      <c r="Q68" s="60">
        <f t="shared" si="49"/>
        <v>0</v>
      </c>
      <c r="R68" s="60">
        <f t="shared" si="50"/>
        <v>0</v>
      </c>
      <c r="S68" s="69">
        <f t="shared" si="51"/>
        <v>0</v>
      </c>
      <c r="T68" s="60">
        <f t="shared" si="52"/>
        <v>0</v>
      </c>
      <c r="U68" s="60">
        <f t="shared" si="53"/>
        <v>0</v>
      </c>
      <c r="V68" s="69">
        <f t="shared" si="54"/>
        <v>0</v>
      </c>
      <c r="W68" s="60">
        <f t="shared" si="55"/>
        <v>0</v>
      </c>
      <c r="X68" s="60">
        <f t="shared" si="56"/>
        <v>0</v>
      </c>
      <c r="Y68" s="29">
        <f t="shared" si="38"/>
        <v>0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8" ht="12" customHeight="1" x14ac:dyDescent="0.3">
      <c r="A69" s="154" t="s">
        <v>186</v>
      </c>
      <c r="B69" s="52" t="s">
        <v>155</v>
      </c>
      <c r="C69" s="55" t="s">
        <v>152</v>
      </c>
      <c r="D69" s="104" t="s">
        <v>34</v>
      </c>
      <c r="E69"/>
      <c r="F69" s="29" t="s">
        <v>227</v>
      </c>
      <c r="G69" s="69">
        <f t="shared" si="39"/>
        <v>1</v>
      </c>
      <c r="H69" s="60">
        <f t="shared" si="40"/>
        <v>0</v>
      </c>
      <c r="I69" s="60">
        <f t="shared" si="41"/>
        <v>0</v>
      </c>
      <c r="J69" s="69">
        <f t="shared" si="42"/>
        <v>0</v>
      </c>
      <c r="K69" s="60">
        <f t="shared" si="43"/>
        <v>0</v>
      </c>
      <c r="L69" s="60">
        <f t="shared" si="44"/>
        <v>0</v>
      </c>
      <c r="M69" s="69">
        <f t="shared" si="45"/>
        <v>0</v>
      </c>
      <c r="N69" s="60">
        <f t="shared" si="46"/>
        <v>0</v>
      </c>
      <c r="O69" s="60">
        <f t="shared" si="47"/>
        <v>1</v>
      </c>
      <c r="P69" s="69">
        <f t="shared" si="48"/>
        <v>1</v>
      </c>
      <c r="Q69" s="60">
        <f t="shared" si="49"/>
        <v>0</v>
      </c>
      <c r="R69" s="60">
        <f t="shared" si="50"/>
        <v>0</v>
      </c>
      <c r="S69" s="69">
        <f t="shared" si="51"/>
        <v>0</v>
      </c>
      <c r="T69" s="60">
        <f t="shared" si="52"/>
        <v>0</v>
      </c>
      <c r="U69" s="60">
        <f t="shared" si="53"/>
        <v>0</v>
      </c>
      <c r="V69" s="69">
        <f t="shared" si="54"/>
        <v>0</v>
      </c>
      <c r="W69" s="60">
        <f t="shared" si="55"/>
        <v>0</v>
      </c>
      <c r="X69" s="60">
        <f t="shared" si="56"/>
        <v>1</v>
      </c>
      <c r="Y69" s="29">
        <f t="shared" si="38"/>
        <v>4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1:68" ht="12" customHeight="1" x14ac:dyDescent="0.3">
      <c r="A70" s="155"/>
      <c r="B70" s="53" t="s">
        <v>156</v>
      </c>
      <c r="C70" s="56" t="s">
        <v>153</v>
      </c>
      <c r="D70" s="106" t="s">
        <v>58</v>
      </c>
      <c r="E70"/>
      <c r="F70" s="29" t="s">
        <v>228</v>
      </c>
      <c r="G70" s="69">
        <f t="shared" si="39"/>
        <v>0</v>
      </c>
      <c r="H70" s="60">
        <f t="shared" si="40"/>
        <v>0</v>
      </c>
      <c r="I70" s="60">
        <f t="shared" si="41"/>
        <v>0</v>
      </c>
      <c r="J70" s="69">
        <f t="shared" si="42"/>
        <v>0</v>
      </c>
      <c r="K70" s="60">
        <f t="shared" si="43"/>
        <v>0</v>
      </c>
      <c r="L70" s="60">
        <f t="shared" si="44"/>
        <v>0</v>
      </c>
      <c r="M70" s="69">
        <f t="shared" si="45"/>
        <v>0</v>
      </c>
      <c r="N70" s="60">
        <f t="shared" si="46"/>
        <v>0</v>
      </c>
      <c r="O70" s="60">
        <f t="shared" si="47"/>
        <v>1</v>
      </c>
      <c r="P70" s="69">
        <f t="shared" si="48"/>
        <v>1</v>
      </c>
      <c r="Q70" s="60">
        <f t="shared" si="49"/>
        <v>0</v>
      </c>
      <c r="R70" s="60">
        <f t="shared" si="50"/>
        <v>0</v>
      </c>
      <c r="S70" s="69">
        <f t="shared" si="51"/>
        <v>1</v>
      </c>
      <c r="T70" s="60">
        <f t="shared" si="52"/>
        <v>0</v>
      </c>
      <c r="U70" s="60">
        <f t="shared" si="53"/>
        <v>0</v>
      </c>
      <c r="V70" s="69">
        <f t="shared" si="54"/>
        <v>0</v>
      </c>
      <c r="W70" s="60">
        <f t="shared" si="55"/>
        <v>1</v>
      </c>
      <c r="X70" s="60">
        <f t="shared" si="56"/>
        <v>0</v>
      </c>
      <c r="Y70" s="29">
        <f t="shared" si="38"/>
        <v>4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68" ht="12" customHeight="1" x14ac:dyDescent="0.3">
      <c r="A71" s="155"/>
      <c r="B71" s="53" t="s">
        <v>156</v>
      </c>
      <c r="C71" s="56" t="s">
        <v>153</v>
      </c>
      <c r="D71" s="106" t="s">
        <v>63</v>
      </c>
      <c r="E71"/>
      <c r="F71" s="29" t="s">
        <v>229</v>
      </c>
      <c r="G71" s="69">
        <f t="shared" si="39"/>
        <v>0</v>
      </c>
      <c r="H71" s="60">
        <f t="shared" si="40"/>
        <v>0</v>
      </c>
      <c r="I71" s="60">
        <f t="shared" si="41"/>
        <v>0</v>
      </c>
      <c r="J71" s="69">
        <f t="shared" si="42"/>
        <v>0</v>
      </c>
      <c r="K71" s="60">
        <f t="shared" si="43"/>
        <v>0</v>
      </c>
      <c r="L71" s="60">
        <f t="shared" si="44"/>
        <v>0</v>
      </c>
      <c r="M71" s="69">
        <f t="shared" si="45"/>
        <v>0</v>
      </c>
      <c r="N71" s="60">
        <f t="shared" si="46"/>
        <v>0</v>
      </c>
      <c r="O71" s="60">
        <f t="shared" si="47"/>
        <v>1</v>
      </c>
      <c r="P71" s="69">
        <f t="shared" si="48"/>
        <v>1</v>
      </c>
      <c r="Q71" s="60">
        <f t="shared" si="49"/>
        <v>0</v>
      </c>
      <c r="R71" s="60">
        <f t="shared" si="50"/>
        <v>0</v>
      </c>
      <c r="S71" s="69">
        <f t="shared" si="51"/>
        <v>0</v>
      </c>
      <c r="T71" s="60">
        <f t="shared" si="52"/>
        <v>0</v>
      </c>
      <c r="U71" s="60">
        <f t="shared" si="53"/>
        <v>0</v>
      </c>
      <c r="V71" s="69">
        <f t="shared" si="54"/>
        <v>0</v>
      </c>
      <c r="W71" s="60">
        <f t="shared" si="55"/>
        <v>0</v>
      </c>
      <c r="X71" s="60">
        <f t="shared" si="56"/>
        <v>0</v>
      </c>
      <c r="Y71" s="29">
        <f t="shared" si="38"/>
        <v>2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8" ht="12" customHeight="1" x14ac:dyDescent="0.3">
      <c r="A72" s="155"/>
      <c r="B72" s="53" t="s">
        <v>157</v>
      </c>
      <c r="C72" s="63" t="s">
        <v>152</v>
      </c>
      <c r="D72" s="106" t="s">
        <v>34</v>
      </c>
      <c r="E72"/>
      <c r="F72" s="29" t="s">
        <v>237</v>
      </c>
      <c r="G72" s="67">
        <f t="shared" si="39"/>
        <v>0</v>
      </c>
      <c r="H72" s="61">
        <f t="shared" si="40"/>
        <v>0</v>
      </c>
      <c r="I72" s="58">
        <f t="shared" si="41"/>
        <v>0</v>
      </c>
      <c r="J72" s="68">
        <f t="shared" si="42"/>
        <v>0</v>
      </c>
      <c r="K72" s="61">
        <f t="shared" si="43"/>
        <v>0</v>
      </c>
      <c r="L72" s="58">
        <f t="shared" si="44"/>
        <v>0</v>
      </c>
      <c r="M72" s="68">
        <f t="shared" si="45"/>
        <v>0</v>
      </c>
      <c r="N72" s="61">
        <f t="shared" si="46"/>
        <v>0</v>
      </c>
      <c r="O72" s="58">
        <f t="shared" si="47"/>
        <v>0</v>
      </c>
      <c r="P72" s="68">
        <f t="shared" si="48"/>
        <v>0</v>
      </c>
      <c r="Q72" s="61">
        <f t="shared" si="49"/>
        <v>0</v>
      </c>
      <c r="R72" s="58">
        <f t="shared" si="50"/>
        <v>0</v>
      </c>
      <c r="S72" s="68">
        <f t="shared" si="51"/>
        <v>0</v>
      </c>
      <c r="T72" s="61">
        <f t="shared" si="52"/>
        <v>0</v>
      </c>
      <c r="U72" s="58">
        <f t="shared" si="53"/>
        <v>0</v>
      </c>
      <c r="V72" s="68">
        <f t="shared" si="54"/>
        <v>0</v>
      </c>
      <c r="W72" s="61">
        <f t="shared" si="55"/>
        <v>0</v>
      </c>
      <c r="X72" s="58">
        <f t="shared" si="56"/>
        <v>0</v>
      </c>
      <c r="Y72" s="29">
        <f t="shared" si="38"/>
        <v>0</v>
      </c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ht="12" customHeight="1" x14ac:dyDescent="0.3">
      <c r="A73" s="155"/>
      <c r="B73" s="53" t="s">
        <v>157</v>
      </c>
      <c r="C73" s="63" t="s">
        <v>152</v>
      </c>
      <c r="D73" s="106" t="s">
        <v>58</v>
      </c>
      <c r="E73"/>
      <c r="F73" s="29"/>
      <c r="G73" s="67"/>
      <c r="H73" s="61"/>
      <c r="I73" s="58"/>
      <c r="J73" s="68"/>
      <c r="K73" s="61"/>
      <c r="L73" s="58"/>
      <c r="M73" s="68"/>
      <c r="N73" s="61"/>
      <c r="O73" s="58"/>
      <c r="P73" s="68"/>
      <c r="Q73" s="61"/>
      <c r="R73" s="58"/>
      <c r="S73" s="68"/>
      <c r="T73" s="61"/>
      <c r="U73" s="58"/>
      <c r="V73" s="68"/>
      <c r="W73" s="61"/>
      <c r="X73" s="58"/>
      <c r="Y73" s="29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ht="12" customHeight="1" x14ac:dyDescent="0.3">
      <c r="A74" s="155"/>
      <c r="B74" s="53" t="s">
        <v>157</v>
      </c>
      <c r="C74" s="63" t="s">
        <v>152</v>
      </c>
      <c r="D74" s="106" t="s">
        <v>63</v>
      </c>
      <c r="E74"/>
      <c r="F74" s="29"/>
      <c r="G74" s="67"/>
      <c r="H74" s="61"/>
      <c r="I74" s="58"/>
      <c r="J74" s="68"/>
      <c r="K74" s="61"/>
      <c r="L74" s="58"/>
      <c r="M74" s="68"/>
      <c r="N74" s="61"/>
      <c r="O74" s="58"/>
      <c r="P74" s="68"/>
      <c r="Q74" s="61"/>
      <c r="R74" s="58"/>
      <c r="S74" s="68"/>
      <c r="T74" s="61"/>
      <c r="U74" s="58"/>
      <c r="V74" s="68"/>
      <c r="W74" s="61"/>
      <c r="X74" s="58"/>
      <c r="Y74" s="29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ht="12" customHeight="1" x14ac:dyDescent="0.3">
      <c r="A75" s="155"/>
      <c r="B75" s="53" t="s">
        <v>157</v>
      </c>
      <c r="C75" s="63" t="s">
        <v>152</v>
      </c>
      <c r="D75" s="105" t="s">
        <v>62</v>
      </c>
      <c r="E75"/>
      <c r="F75" s="29"/>
      <c r="G75" s="67"/>
      <c r="H75" s="61"/>
      <c r="I75" s="58"/>
      <c r="J75" s="68"/>
      <c r="K75" s="61"/>
      <c r="L75" s="58"/>
      <c r="M75" s="68"/>
      <c r="N75" s="61"/>
      <c r="O75" s="58"/>
      <c r="P75" s="68"/>
      <c r="Q75" s="61"/>
      <c r="R75" s="58"/>
      <c r="S75" s="68"/>
      <c r="T75" s="61"/>
      <c r="U75" s="58"/>
      <c r="V75" s="68"/>
      <c r="W75" s="61"/>
      <c r="X75" s="58"/>
      <c r="Y75" s="29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ht="12" customHeight="1" x14ac:dyDescent="0.3">
      <c r="A76" s="155"/>
      <c r="B76" s="53" t="s">
        <v>157</v>
      </c>
      <c r="C76" s="63" t="s">
        <v>152</v>
      </c>
      <c r="D76" s="105" t="s">
        <v>64</v>
      </c>
      <c r="E76"/>
      <c r="F76" s="29"/>
      <c r="G76" s="67"/>
      <c r="H76" s="61"/>
      <c r="I76" s="58"/>
      <c r="J76" s="68"/>
      <c r="K76" s="61"/>
      <c r="L76" s="58"/>
      <c r="M76" s="68"/>
      <c r="N76" s="61"/>
      <c r="O76" s="58"/>
      <c r="P76" s="68"/>
      <c r="Q76" s="61"/>
      <c r="R76" s="58"/>
      <c r="S76" s="68"/>
      <c r="T76" s="61"/>
      <c r="U76" s="58"/>
      <c r="V76" s="68"/>
      <c r="W76" s="61"/>
      <c r="X76" s="58"/>
      <c r="Y76" s="29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2" customHeight="1" x14ac:dyDescent="0.3">
      <c r="A77" s="155"/>
      <c r="B77" s="53" t="s">
        <v>158</v>
      </c>
      <c r="C77" s="63" t="s">
        <v>152</v>
      </c>
      <c r="D77" s="105" t="s">
        <v>34</v>
      </c>
      <c r="E77"/>
      <c r="F77" s="29"/>
      <c r="G77" s="67"/>
      <c r="H77" s="61"/>
      <c r="I77" s="58"/>
      <c r="J77" s="68"/>
      <c r="K77" s="61"/>
      <c r="L77" s="58"/>
      <c r="M77" s="68"/>
      <c r="N77" s="61"/>
      <c r="O77" s="58"/>
      <c r="P77" s="68"/>
      <c r="Q77" s="61"/>
      <c r="R77" s="58"/>
      <c r="S77" s="68"/>
      <c r="T77" s="61"/>
      <c r="U77" s="58"/>
      <c r="V77" s="68"/>
      <c r="W77" s="61"/>
      <c r="X77" s="58"/>
      <c r="Y77" s="29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2" customHeight="1" x14ac:dyDescent="0.3">
      <c r="A78" s="155"/>
      <c r="B78" s="53" t="s">
        <v>159</v>
      </c>
      <c r="C78" s="63" t="s">
        <v>152</v>
      </c>
      <c r="D78" s="105" t="s">
        <v>34</v>
      </c>
      <c r="E78"/>
      <c r="F78" s="29"/>
      <c r="G78" s="67"/>
      <c r="H78" s="61"/>
      <c r="I78" s="58"/>
      <c r="J78" s="68"/>
      <c r="K78" s="61"/>
      <c r="L78" s="58"/>
      <c r="M78" s="68"/>
      <c r="N78" s="61"/>
      <c r="O78" s="58"/>
      <c r="P78" s="68"/>
      <c r="Q78" s="61"/>
      <c r="R78" s="58"/>
      <c r="S78" s="68"/>
      <c r="T78" s="61"/>
      <c r="U78" s="58"/>
      <c r="V78" s="68"/>
      <c r="W78" s="61"/>
      <c r="X78" s="58"/>
      <c r="Y78" s="29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2" customHeight="1" thickBot="1" x14ac:dyDescent="0.35">
      <c r="A79" s="156"/>
      <c r="B79" s="54" t="s">
        <v>159</v>
      </c>
      <c r="C79" s="86" t="s">
        <v>153</v>
      </c>
      <c r="D79" s="110" t="s">
        <v>58</v>
      </c>
      <c r="E79"/>
      <c r="F79" s="29"/>
      <c r="G79" s="67"/>
      <c r="H79" s="61"/>
      <c r="I79" s="58"/>
      <c r="J79" s="68"/>
      <c r="K79" s="61"/>
      <c r="L79" s="58"/>
      <c r="M79" s="68"/>
      <c r="N79" s="61"/>
      <c r="O79" s="58"/>
      <c r="P79" s="68"/>
      <c r="Q79" s="61"/>
      <c r="R79" s="58"/>
      <c r="S79" s="68"/>
      <c r="T79" s="61"/>
      <c r="U79" s="58"/>
      <c r="V79" s="68"/>
      <c r="W79" s="61"/>
      <c r="X79" s="58"/>
      <c r="Y79" s="2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2" customHeight="1" x14ac:dyDescent="0.3">
      <c r="A80" s="154" t="s">
        <v>187</v>
      </c>
      <c r="B80" s="52" t="s">
        <v>160</v>
      </c>
      <c r="C80" s="83" t="s">
        <v>153</v>
      </c>
      <c r="D80" s="104" t="s">
        <v>34</v>
      </c>
      <c r="E80"/>
      <c r="F80" s="29"/>
      <c r="G80" s="67"/>
      <c r="H80" s="61"/>
      <c r="I80" s="58"/>
      <c r="J80" s="68"/>
      <c r="K80" s="61"/>
      <c r="L80" s="58"/>
      <c r="M80" s="68"/>
      <c r="N80" s="61"/>
      <c r="O80" s="58"/>
      <c r="P80" s="68"/>
      <c r="Q80" s="61"/>
      <c r="R80" s="58"/>
      <c r="S80" s="68"/>
      <c r="T80" s="61"/>
      <c r="U80" s="58"/>
      <c r="V80" s="68"/>
      <c r="W80" s="61"/>
      <c r="X80" s="58"/>
      <c r="Y80" s="29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2" customHeight="1" x14ac:dyDescent="0.3">
      <c r="A81" s="155"/>
      <c r="B81" s="82" t="s">
        <v>160</v>
      </c>
      <c r="C81" s="84" t="s">
        <v>153</v>
      </c>
      <c r="D81" s="106" t="s">
        <v>49</v>
      </c>
      <c r="E81"/>
      <c r="F81" s="29"/>
      <c r="G81" s="67"/>
      <c r="H81" s="61"/>
      <c r="I81" s="58"/>
      <c r="J81" s="68"/>
      <c r="K81" s="61"/>
      <c r="L81" s="58"/>
      <c r="M81" s="68"/>
      <c r="N81" s="61"/>
      <c r="O81" s="58"/>
      <c r="P81" s="68"/>
      <c r="Q81" s="61"/>
      <c r="R81" s="58"/>
      <c r="S81" s="68"/>
      <c r="T81" s="61"/>
      <c r="U81" s="58"/>
      <c r="V81" s="68"/>
      <c r="W81" s="61"/>
      <c r="X81" s="58"/>
      <c r="Y81" s="29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2" customHeight="1" x14ac:dyDescent="0.3">
      <c r="A82" s="155"/>
      <c r="B82" s="82" t="s">
        <v>160</v>
      </c>
      <c r="C82" s="84" t="s">
        <v>153</v>
      </c>
      <c r="D82" s="106" t="s">
        <v>64</v>
      </c>
      <c r="E82"/>
      <c r="F82" s="29"/>
      <c r="G82" s="67"/>
      <c r="H82" s="61"/>
      <c r="I82" s="58"/>
      <c r="J82" s="68"/>
      <c r="K82" s="61"/>
      <c r="L82" s="58"/>
      <c r="M82" s="68"/>
      <c r="N82" s="61"/>
      <c r="O82" s="58"/>
      <c r="P82" s="68"/>
      <c r="Q82" s="61"/>
      <c r="R82" s="58"/>
      <c r="S82" s="68"/>
      <c r="T82" s="61"/>
      <c r="U82" s="58"/>
      <c r="V82" s="68"/>
      <c r="W82" s="61"/>
      <c r="X82" s="58"/>
      <c r="Y82" s="29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2" customHeight="1" x14ac:dyDescent="0.3">
      <c r="A83" s="155"/>
      <c r="B83" s="53" t="s">
        <v>157</v>
      </c>
      <c r="C83" s="63" t="s">
        <v>152</v>
      </c>
      <c r="D83" s="106" t="s">
        <v>34</v>
      </c>
      <c r="E83"/>
      <c r="F83" s="29"/>
      <c r="G83" s="67"/>
      <c r="H83" s="61"/>
      <c r="I83" s="58"/>
      <c r="J83" s="68"/>
      <c r="K83" s="61"/>
      <c r="L83" s="58"/>
      <c r="M83" s="68"/>
      <c r="N83" s="61"/>
      <c r="O83" s="58"/>
      <c r="P83" s="68"/>
      <c r="Q83" s="61"/>
      <c r="R83" s="58"/>
      <c r="S83" s="68"/>
      <c r="T83" s="61"/>
      <c r="U83" s="58"/>
      <c r="V83" s="68"/>
      <c r="W83" s="61"/>
      <c r="X83" s="58"/>
      <c r="Y83" s="29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2" customHeight="1" x14ac:dyDescent="0.3">
      <c r="A84" s="155"/>
      <c r="B84" s="53" t="s">
        <v>157</v>
      </c>
      <c r="C84" s="63" t="s">
        <v>152</v>
      </c>
      <c r="D84" s="106" t="s">
        <v>49</v>
      </c>
      <c r="E84"/>
      <c r="F84" s="29"/>
      <c r="G84" s="67"/>
      <c r="H84" s="61"/>
      <c r="I84" s="58"/>
      <c r="J84" s="68"/>
      <c r="K84" s="61"/>
      <c r="L84" s="58"/>
      <c r="M84" s="68"/>
      <c r="N84" s="61"/>
      <c r="O84" s="58"/>
      <c r="P84" s="68"/>
      <c r="Q84" s="61"/>
      <c r="R84" s="58"/>
      <c r="S84" s="68"/>
      <c r="T84" s="61"/>
      <c r="U84" s="58"/>
      <c r="V84" s="68"/>
      <c r="W84" s="61"/>
      <c r="X84" s="58"/>
      <c r="Y84" s="29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2" customHeight="1" x14ac:dyDescent="0.3">
      <c r="A85" s="155"/>
      <c r="B85" s="53" t="s">
        <v>157</v>
      </c>
      <c r="C85" s="63" t="s">
        <v>152</v>
      </c>
      <c r="D85" s="106" t="s">
        <v>64</v>
      </c>
      <c r="E85"/>
      <c r="F85" s="29"/>
      <c r="G85" s="67"/>
      <c r="H85" s="61"/>
      <c r="I85" s="58"/>
      <c r="J85" s="68"/>
      <c r="K85" s="61"/>
      <c r="L85" s="58"/>
      <c r="M85" s="68"/>
      <c r="N85" s="61"/>
      <c r="O85" s="58"/>
      <c r="P85" s="68"/>
      <c r="Q85" s="61"/>
      <c r="R85" s="58"/>
      <c r="S85" s="68"/>
      <c r="T85" s="61"/>
      <c r="U85" s="58"/>
      <c r="V85" s="68"/>
      <c r="W85" s="61"/>
      <c r="X85" s="58"/>
      <c r="Y85" s="29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2" customHeight="1" x14ac:dyDescent="0.3">
      <c r="A86" s="155"/>
      <c r="B86" s="53" t="s">
        <v>157</v>
      </c>
      <c r="C86" s="63" t="s">
        <v>152</v>
      </c>
      <c r="D86" s="106" t="s">
        <v>52</v>
      </c>
      <c r="E86"/>
      <c r="F86" s="29"/>
      <c r="G86" s="67"/>
      <c r="H86" s="61"/>
      <c r="I86" s="58"/>
      <c r="J86" s="68"/>
      <c r="K86" s="61"/>
      <c r="L86" s="58"/>
      <c r="M86" s="68"/>
      <c r="N86" s="61"/>
      <c r="O86" s="58"/>
      <c r="P86" s="68"/>
      <c r="Q86" s="61"/>
      <c r="R86" s="58"/>
      <c r="S86" s="68"/>
      <c r="T86" s="61"/>
      <c r="U86" s="58"/>
      <c r="V86" s="68"/>
      <c r="W86" s="61"/>
      <c r="X86" s="58"/>
      <c r="Y86" s="29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2" customHeight="1" x14ac:dyDescent="0.3">
      <c r="A87" s="155"/>
      <c r="B87" s="53" t="s">
        <v>157</v>
      </c>
      <c r="C87" s="63" t="s">
        <v>152</v>
      </c>
      <c r="D87" s="106" t="s">
        <v>33</v>
      </c>
      <c r="E87"/>
      <c r="F87" s="29"/>
      <c r="G87" s="67"/>
      <c r="H87" s="61"/>
      <c r="I87" s="58"/>
      <c r="J87" s="68"/>
      <c r="K87" s="61"/>
      <c r="L87" s="58"/>
      <c r="M87" s="68"/>
      <c r="N87" s="61"/>
      <c r="O87" s="58"/>
      <c r="P87" s="68"/>
      <c r="Q87" s="61"/>
      <c r="R87" s="58"/>
      <c r="S87" s="68"/>
      <c r="T87" s="61"/>
      <c r="U87" s="58"/>
      <c r="V87" s="68"/>
      <c r="W87" s="61"/>
      <c r="X87" s="58"/>
      <c r="Y87" s="29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2" customHeight="1" x14ac:dyDescent="0.3">
      <c r="A88" s="155"/>
      <c r="B88" s="53" t="s">
        <v>158</v>
      </c>
      <c r="C88" s="57" t="s">
        <v>154</v>
      </c>
      <c r="D88" s="106" t="s">
        <v>34</v>
      </c>
      <c r="E88"/>
      <c r="F88" s="29"/>
      <c r="G88" s="67"/>
      <c r="H88" s="61"/>
      <c r="I88" s="58"/>
      <c r="J88" s="68"/>
      <c r="K88" s="61"/>
      <c r="L88" s="58"/>
      <c r="M88" s="68"/>
      <c r="N88" s="61"/>
      <c r="O88" s="58"/>
      <c r="P88" s="68"/>
      <c r="Q88" s="61"/>
      <c r="R88" s="58"/>
      <c r="S88" s="68"/>
      <c r="T88" s="61"/>
      <c r="U88" s="58"/>
      <c r="V88" s="68"/>
      <c r="W88" s="61"/>
      <c r="X88" s="58"/>
      <c r="Y88" s="29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2" customHeight="1" thickBot="1" x14ac:dyDescent="0.35">
      <c r="A89" s="156"/>
      <c r="B89" s="54" t="s">
        <v>159</v>
      </c>
      <c r="C89" s="86" t="s">
        <v>153</v>
      </c>
      <c r="D89" s="110" t="s">
        <v>34</v>
      </c>
      <c r="E89"/>
      <c r="F89" s="29"/>
      <c r="G89" s="67"/>
      <c r="H89" s="61"/>
      <c r="I89" s="58"/>
      <c r="J89" s="68"/>
      <c r="K89" s="61"/>
      <c r="L89" s="58"/>
      <c r="M89" s="68"/>
      <c r="N89" s="61"/>
      <c r="O89" s="58"/>
      <c r="P89" s="68"/>
      <c r="Q89" s="61"/>
      <c r="R89" s="58"/>
      <c r="S89" s="68"/>
      <c r="T89" s="61"/>
      <c r="U89" s="58"/>
      <c r="V89" s="68"/>
      <c r="W89" s="61"/>
      <c r="X89" s="58"/>
      <c r="Y89" s="2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2" customHeight="1" x14ac:dyDescent="0.3">
      <c r="A90" s="154" t="s">
        <v>188</v>
      </c>
      <c r="B90" s="52" t="s">
        <v>155</v>
      </c>
      <c r="C90" s="55" t="s">
        <v>152</v>
      </c>
      <c r="D90" s="104" t="s">
        <v>33</v>
      </c>
      <c r="E90"/>
      <c r="F90" s="29"/>
      <c r="G90" s="67"/>
      <c r="H90" s="61"/>
      <c r="I90" s="58"/>
      <c r="J90" s="68"/>
      <c r="K90" s="61"/>
      <c r="L90" s="58"/>
      <c r="M90" s="68"/>
      <c r="N90" s="61"/>
      <c r="O90" s="58"/>
      <c r="P90" s="68"/>
      <c r="Q90" s="61"/>
      <c r="R90" s="58"/>
      <c r="S90" s="68"/>
      <c r="T90" s="61"/>
      <c r="U90" s="58"/>
      <c r="V90" s="68"/>
      <c r="W90" s="61"/>
      <c r="X90" s="58"/>
      <c r="Y90" s="29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2" customHeight="1" x14ac:dyDescent="0.3">
      <c r="A91" s="155"/>
      <c r="B91" s="53" t="s">
        <v>155</v>
      </c>
      <c r="C91" s="56" t="s">
        <v>153</v>
      </c>
      <c r="D91" s="105" t="s">
        <v>12</v>
      </c>
      <c r="E91"/>
      <c r="F91" s="29"/>
      <c r="G91" s="67"/>
      <c r="H91" s="61"/>
      <c r="I91" s="58"/>
      <c r="J91" s="68"/>
      <c r="K91" s="61"/>
      <c r="L91" s="58"/>
      <c r="M91" s="68"/>
      <c r="N91" s="61"/>
      <c r="O91" s="58"/>
      <c r="P91" s="68"/>
      <c r="Q91" s="61"/>
      <c r="R91" s="58"/>
      <c r="S91" s="68"/>
      <c r="T91" s="61"/>
      <c r="U91" s="58"/>
      <c r="V91" s="68"/>
      <c r="W91" s="61"/>
      <c r="X91" s="58"/>
      <c r="Y91" s="29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2" customHeight="1" x14ac:dyDescent="0.3">
      <c r="A92" s="155"/>
      <c r="B92" s="53" t="s">
        <v>156</v>
      </c>
      <c r="C92" s="63" t="s">
        <v>152</v>
      </c>
      <c r="D92" s="105" t="s">
        <v>33</v>
      </c>
      <c r="E92"/>
      <c r="F92" s="29"/>
      <c r="G92" s="67"/>
      <c r="H92" s="61"/>
      <c r="I92" s="58"/>
      <c r="J92" s="68"/>
      <c r="K92" s="61"/>
      <c r="L92" s="58"/>
      <c r="M92" s="68"/>
      <c r="N92" s="61"/>
      <c r="O92" s="58"/>
      <c r="P92" s="68"/>
      <c r="Q92" s="61"/>
      <c r="R92" s="58"/>
      <c r="S92" s="68"/>
      <c r="T92" s="61"/>
      <c r="U92" s="58"/>
      <c r="V92" s="68"/>
      <c r="W92" s="61"/>
      <c r="X92" s="58"/>
      <c r="Y92" s="29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2" customHeight="1" x14ac:dyDescent="0.3">
      <c r="A93" s="155"/>
      <c r="B93" s="53" t="s">
        <v>156</v>
      </c>
      <c r="C93" s="63" t="s">
        <v>152</v>
      </c>
      <c r="D93" s="105" t="s">
        <v>12</v>
      </c>
      <c r="E93"/>
      <c r="F93" s="29"/>
      <c r="G93" s="67"/>
      <c r="H93" s="61"/>
      <c r="I93" s="58"/>
      <c r="J93" s="68"/>
      <c r="K93" s="61"/>
      <c r="L93" s="58"/>
      <c r="M93" s="68"/>
      <c r="N93" s="61"/>
      <c r="O93" s="58"/>
      <c r="P93" s="68"/>
      <c r="Q93" s="61"/>
      <c r="R93" s="58"/>
      <c r="S93" s="68"/>
      <c r="T93" s="61"/>
      <c r="U93" s="58"/>
      <c r="V93" s="68"/>
      <c r="W93" s="61"/>
      <c r="X93" s="58"/>
      <c r="Y93" s="29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2" customHeight="1" x14ac:dyDescent="0.3">
      <c r="A94" s="155"/>
      <c r="B94" s="53" t="s">
        <v>156</v>
      </c>
      <c r="C94" s="56" t="s">
        <v>153</v>
      </c>
      <c r="D94" s="105" t="s">
        <v>41</v>
      </c>
      <c r="E94"/>
      <c r="F94" s="29"/>
      <c r="G94" s="67"/>
      <c r="H94" s="61"/>
      <c r="I94" s="58"/>
      <c r="J94" s="68"/>
      <c r="K94" s="61"/>
      <c r="L94" s="58"/>
      <c r="M94" s="68"/>
      <c r="N94" s="61"/>
      <c r="O94" s="58"/>
      <c r="P94" s="68"/>
      <c r="Q94" s="61"/>
      <c r="R94" s="58"/>
      <c r="S94" s="68"/>
      <c r="T94" s="61"/>
      <c r="U94" s="58"/>
      <c r="V94" s="68"/>
      <c r="W94" s="61"/>
      <c r="X94" s="58"/>
      <c r="Y94" s="29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2" customHeight="1" x14ac:dyDescent="0.3">
      <c r="A95" s="155"/>
      <c r="B95" s="53" t="s">
        <v>156</v>
      </c>
      <c r="C95" s="56" t="s">
        <v>153</v>
      </c>
      <c r="D95" s="105" t="s">
        <v>165</v>
      </c>
      <c r="E95"/>
      <c r="F95" s="29"/>
      <c r="G95" s="67"/>
      <c r="H95" s="61"/>
      <c r="I95" s="58"/>
      <c r="J95" s="68"/>
      <c r="K95" s="61"/>
      <c r="L95" s="58"/>
      <c r="M95" s="68"/>
      <c r="N95" s="61"/>
      <c r="O95" s="58"/>
      <c r="P95" s="68"/>
      <c r="Q95" s="61"/>
      <c r="R95" s="58"/>
      <c r="S95" s="68"/>
      <c r="T95" s="61"/>
      <c r="U95" s="58"/>
      <c r="V95" s="68"/>
      <c r="W95" s="61"/>
      <c r="X95" s="58"/>
      <c r="Y95" s="29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2" customHeight="1" x14ac:dyDescent="0.3">
      <c r="A96" s="155"/>
      <c r="B96" s="53" t="s">
        <v>160</v>
      </c>
      <c r="C96" s="56" t="s">
        <v>153</v>
      </c>
      <c r="D96" s="105" t="s">
        <v>41</v>
      </c>
      <c r="E96"/>
      <c r="F96" s="29"/>
      <c r="G96" s="67"/>
      <c r="H96" s="61"/>
      <c r="I96" s="58"/>
      <c r="J96" s="68"/>
      <c r="K96" s="61"/>
      <c r="L96" s="58"/>
      <c r="M96" s="68"/>
      <c r="N96" s="61"/>
      <c r="O96" s="58"/>
      <c r="P96" s="68"/>
      <c r="Q96" s="61"/>
      <c r="R96" s="58"/>
      <c r="S96" s="68"/>
      <c r="T96" s="61"/>
      <c r="U96" s="58"/>
      <c r="V96" s="68"/>
      <c r="W96" s="61"/>
      <c r="X96" s="58"/>
      <c r="Y96" s="29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2" customHeight="1" x14ac:dyDescent="0.3">
      <c r="A97" s="155"/>
      <c r="B97" s="53" t="s">
        <v>160</v>
      </c>
      <c r="C97" s="56" t="s">
        <v>153</v>
      </c>
      <c r="D97" s="105" t="s">
        <v>165</v>
      </c>
      <c r="E97"/>
      <c r="F97" s="29"/>
      <c r="G97" s="67"/>
      <c r="H97" s="61"/>
      <c r="I97" s="58"/>
      <c r="J97" s="68"/>
      <c r="K97" s="61"/>
      <c r="L97" s="58"/>
      <c r="M97" s="68"/>
      <c r="N97" s="61"/>
      <c r="O97" s="58"/>
      <c r="P97" s="68"/>
      <c r="Q97" s="61"/>
      <c r="R97" s="58"/>
      <c r="S97" s="68"/>
      <c r="T97" s="61"/>
      <c r="U97" s="58"/>
      <c r="V97" s="68"/>
      <c r="W97" s="61"/>
      <c r="X97" s="58"/>
      <c r="Y97" s="29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2" customHeight="1" x14ac:dyDescent="0.3">
      <c r="A98" s="155"/>
      <c r="B98" s="53" t="s">
        <v>160</v>
      </c>
      <c r="C98" s="56" t="s">
        <v>153</v>
      </c>
      <c r="D98" s="105" t="s">
        <v>39</v>
      </c>
      <c r="E98"/>
      <c r="F98" s="29"/>
      <c r="G98" s="67"/>
      <c r="H98" s="61"/>
      <c r="I98" s="58"/>
      <c r="J98" s="68"/>
      <c r="K98" s="61"/>
      <c r="L98" s="58"/>
      <c r="M98" s="68"/>
      <c r="N98" s="61"/>
      <c r="O98" s="58"/>
      <c r="P98" s="68"/>
      <c r="Q98" s="61"/>
      <c r="R98" s="58"/>
      <c r="S98" s="68"/>
      <c r="T98" s="61"/>
      <c r="U98" s="58"/>
      <c r="V98" s="68"/>
      <c r="W98" s="61"/>
      <c r="X98" s="58"/>
      <c r="Y98" s="29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2" customHeight="1" x14ac:dyDescent="0.3">
      <c r="A99" s="155"/>
      <c r="B99" s="53" t="s">
        <v>157</v>
      </c>
      <c r="C99" s="63" t="s">
        <v>152</v>
      </c>
      <c r="D99" s="105" t="s">
        <v>33</v>
      </c>
      <c r="E99"/>
      <c r="F99" s="29"/>
      <c r="G99" s="67"/>
      <c r="H99" s="61"/>
      <c r="I99" s="58"/>
      <c r="J99" s="68"/>
      <c r="K99" s="61"/>
      <c r="L99" s="58"/>
      <c r="M99" s="68"/>
      <c r="N99" s="61"/>
      <c r="O99" s="58"/>
      <c r="P99" s="68"/>
      <c r="Q99" s="61"/>
      <c r="R99" s="58"/>
      <c r="S99" s="68"/>
      <c r="T99" s="61"/>
      <c r="U99" s="58"/>
      <c r="V99" s="68"/>
      <c r="W99" s="61"/>
      <c r="X99" s="58"/>
      <c r="Y99" s="2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8" ht="12" customHeight="1" x14ac:dyDescent="0.3">
      <c r="A100" s="155"/>
      <c r="B100" s="53" t="s">
        <v>157</v>
      </c>
      <c r="C100" s="63" t="s">
        <v>152</v>
      </c>
      <c r="D100" s="105" t="s">
        <v>12</v>
      </c>
      <c r="E100"/>
      <c r="F100" s="29"/>
      <c r="G100" s="67"/>
      <c r="H100" s="61"/>
      <c r="I100" s="58"/>
      <c r="J100" s="68"/>
      <c r="K100" s="61"/>
      <c r="L100" s="58"/>
      <c r="M100" s="68"/>
      <c r="N100" s="61"/>
      <c r="O100" s="58"/>
      <c r="P100" s="68"/>
      <c r="Q100" s="61"/>
      <c r="R100" s="58"/>
      <c r="S100" s="68"/>
      <c r="T100" s="61"/>
      <c r="U100" s="58"/>
      <c r="V100" s="68"/>
      <c r="W100" s="61"/>
      <c r="X100" s="58"/>
      <c r="Y100" s="29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8" ht="12" customHeight="1" x14ac:dyDescent="0.3">
      <c r="A101" s="155"/>
      <c r="B101" s="53" t="s">
        <v>157</v>
      </c>
      <c r="C101" s="63" t="s">
        <v>152</v>
      </c>
      <c r="D101" s="105" t="s">
        <v>39</v>
      </c>
      <c r="E101"/>
      <c r="F101" s="29"/>
      <c r="G101" s="67"/>
      <c r="H101" s="61"/>
      <c r="I101" s="58"/>
      <c r="J101" s="68"/>
      <c r="K101" s="61"/>
      <c r="L101" s="58"/>
      <c r="M101" s="68"/>
      <c r="N101" s="61"/>
      <c r="O101" s="58"/>
      <c r="P101" s="68"/>
      <c r="Q101" s="61"/>
      <c r="R101" s="58"/>
      <c r="S101" s="68"/>
      <c r="T101" s="61"/>
      <c r="U101" s="58"/>
      <c r="V101" s="68"/>
      <c r="W101" s="61"/>
      <c r="X101" s="58"/>
      <c r="Y101" s="29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8" ht="12" customHeight="1" x14ac:dyDescent="0.3">
      <c r="A102" s="155"/>
      <c r="B102" s="53" t="s">
        <v>157</v>
      </c>
      <c r="C102" s="63" t="s">
        <v>152</v>
      </c>
      <c r="D102" s="105" t="s">
        <v>165</v>
      </c>
      <c r="E102"/>
      <c r="F102" s="29"/>
      <c r="G102" s="67"/>
      <c r="H102" s="61"/>
      <c r="I102" s="58"/>
      <c r="J102" s="68"/>
      <c r="K102" s="61"/>
      <c r="L102" s="58"/>
      <c r="M102" s="68"/>
      <c r="N102" s="61"/>
      <c r="O102" s="58"/>
      <c r="P102" s="68"/>
      <c r="Q102" s="61"/>
      <c r="R102" s="58"/>
      <c r="S102" s="68"/>
      <c r="T102" s="61"/>
      <c r="U102" s="58"/>
      <c r="V102" s="68"/>
      <c r="W102" s="61"/>
      <c r="X102" s="58"/>
      <c r="Y102" s="29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8" ht="12" customHeight="1" x14ac:dyDescent="0.3">
      <c r="A103" s="155"/>
      <c r="B103" s="53" t="s">
        <v>157</v>
      </c>
      <c r="C103" s="63" t="s">
        <v>152</v>
      </c>
      <c r="D103" s="106" t="s">
        <v>40</v>
      </c>
      <c r="E103"/>
      <c r="F103" s="29"/>
      <c r="G103" s="67"/>
      <c r="H103" s="61"/>
      <c r="I103" s="58"/>
      <c r="J103" s="68"/>
      <c r="K103" s="61"/>
      <c r="L103" s="58"/>
      <c r="M103" s="68"/>
      <c r="N103" s="61"/>
      <c r="O103" s="58"/>
      <c r="P103" s="68"/>
      <c r="Q103" s="61"/>
      <c r="R103" s="58"/>
      <c r="S103" s="68"/>
      <c r="T103" s="61"/>
      <c r="U103" s="58"/>
      <c r="V103" s="68"/>
      <c r="W103" s="61"/>
      <c r="X103" s="58"/>
      <c r="Y103" s="29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8" ht="12" customHeight="1" thickBot="1" x14ac:dyDescent="0.35">
      <c r="A104" s="155"/>
      <c r="B104" s="53" t="s">
        <v>158</v>
      </c>
      <c r="C104" s="63" t="s">
        <v>152</v>
      </c>
      <c r="D104" s="105" t="s">
        <v>12</v>
      </c>
      <c r="E104"/>
      <c r="F104" s="48"/>
      <c r="G104" s="73"/>
      <c r="H104" s="62"/>
      <c r="I104" s="59"/>
      <c r="J104" s="74"/>
      <c r="K104" s="62"/>
      <c r="L104" s="59"/>
      <c r="M104" s="74"/>
      <c r="N104" s="62"/>
      <c r="O104" s="59"/>
      <c r="P104" s="74"/>
      <c r="Q104" s="62"/>
      <c r="R104" s="59"/>
      <c r="S104" s="74"/>
      <c r="T104" s="62"/>
      <c r="U104" s="59"/>
      <c r="V104" s="74"/>
      <c r="W104" s="62"/>
      <c r="X104" s="59"/>
      <c r="Y104" s="48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8" ht="12" customHeight="1" thickBot="1" x14ac:dyDescent="0.35">
      <c r="A105" s="155"/>
      <c r="B105" s="53" t="s">
        <v>158</v>
      </c>
      <c r="C105" s="56" t="s">
        <v>153</v>
      </c>
      <c r="D105" s="105" t="s">
        <v>33</v>
      </c>
      <c r="E105"/>
      <c r="Y105" s="87">
        <f>SUM(Y3:Y104)</f>
        <v>374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8" ht="12" customHeight="1" x14ac:dyDescent="0.3">
      <c r="A106" s="155"/>
      <c r="B106" s="53" t="s">
        <v>159</v>
      </c>
      <c r="C106" s="63" t="s">
        <v>152</v>
      </c>
      <c r="D106" s="105" t="s">
        <v>12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</row>
    <row r="107" spans="1:68" ht="12" customHeight="1" x14ac:dyDescent="0.3">
      <c r="A107" s="155"/>
      <c r="B107" s="53" t="s">
        <v>159</v>
      </c>
      <c r="C107" s="63" t="s">
        <v>152</v>
      </c>
      <c r="D107" s="105" t="s">
        <v>12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1:68" ht="12" customHeight="1" thickBot="1" x14ac:dyDescent="0.35">
      <c r="A108" s="156"/>
      <c r="B108" s="54" t="s">
        <v>159</v>
      </c>
      <c r="C108" s="66" t="s">
        <v>154</v>
      </c>
      <c r="D108" s="110" t="s">
        <v>33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1:68" ht="12" customHeight="1" x14ac:dyDescent="0.3">
      <c r="A109" s="154" t="s">
        <v>189</v>
      </c>
      <c r="B109" s="93" t="s">
        <v>155</v>
      </c>
      <c r="C109" s="63" t="s">
        <v>152</v>
      </c>
      <c r="D109" s="112" t="s">
        <v>33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1:68" ht="12" customHeight="1" x14ac:dyDescent="0.3">
      <c r="A110" s="155"/>
      <c r="B110" s="64" t="s">
        <v>155</v>
      </c>
      <c r="C110" s="56" t="s">
        <v>153</v>
      </c>
      <c r="D110" s="113" t="s">
        <v>12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1:68" ht="12" customHeight="1" x14ac:dyDescent="0.3">
      <c r="A111" s="155"/>
      <c r="B111" s="64" t="s">
        <v>156</v>
      </c>
      <c r="C111" s="63" t="s">
        <v>152</v>
      </c>
      <c r="D111" s="113" t="s">
        <v>12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1:68" ht="12" customHeight="1" x14ac:dyDescent="0.3">
      <c r="A112" s="155"/>
      <c r="B112" s="64" t="s">
        <v>156</v>
      </c>
      <c r="C112" s="63" t="s">
        <v>152</v>
      </c>
      <c r="D112" s="113" t="s">
        <v>34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:68" ht="12" customHeight="1" x14ac:dyDescent="0.3">
      <c r="A113" s="155"/>
      <c r="B113" s="64" t="s">
        <v>156</v>
      </c>
      <c r="C113" s="56" t="s">
        <v>153</v>
      </c>
      <c r="D113" s="113" t="s">
        <v>23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:68" ht="12" customHeight="1" x14ac:dyDescent="0.3">
      <c r="A114" s="155"/>
      <c r="B114" s="64" t="s">
        <v>156</v>
      </c>
      <c r="C114" s="56" t="s">
        <v>153</v>
      </c>
      <c r="D114" s="113" t="s">
        <v>36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:68" ht="12" customHeight="1" x14ac:dyDescent="0.3">
      <c r="A115" s="155"/>
      <c r="B115" s="64" t="s">
        <v>160</v>
      </c>
      <c r="C115" s="56" t="s">
        <v>153</v>
      </c>
      <c r="D115" s="113" t="s">
        <v>12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:68" ht="12" customHeight="1" x14ac:dyDescent="0.3">
      <c r="A116" s="155"/>
      <c r="B116" s="64" t="s">
        <v>160</v>
      </c>
      <c r="C116" s="56" t="s">
        <v>153</v>
      </c>
      <c r="D116" s="113" t="s">
        <v>33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:68" ht="12" customHeight="1" x14ac:dyDescent="0.3">
      <c r="A117" s="155"/>
      <c r="B117" s="64" t="s">
        <v>160</v>
      </c>
      <c r="C117" s="56" t="s">
        <v>153</v>
      </c>
      <c r="D117" s="113" t="s">
        <v>34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:68" ht="12" customHeight="1" x14ac:dyDescent="0.3">
      <c r="A118" s="155"/>
      <c r="B118" s="64" t="s">
        <v>157</v>
      </c>
      <c r="C118" s="63" t="s">
        <v>152</v>
      </c>
      <c r="D118" s="113" t="s">
        <v>12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:68" ht="12" customHeight="1" x14ac:dyDescent="0.3">
      <c r="A119" s="155"/>
      <c r="B119" s="64" t="s">
        <v>157</v>
      </c>
      <c r="C119" s="63" t="s">
        <v>152</v>
      </c>
      <c r="D119" s="113" t="s">
        <v>23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:68" ht="12" customHeight="1" x14ac:dyDescent="0.3">
      <c r="A120" s="155"/>
      <c r="B120" s="64" t="s">
        <v>157</v>
      </c>
      <c r="C120" s="63" t="s">
        <v>152</v>
      </c>
      <c r="D120" s="113" t="s">
        <v>33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:68" ht="12" customHeight="1" x14ac:dyDescent="0.3">
      <c r="A121" s="155"/>
      <c r="B121" s="64" t="s">
        <v>157</v>
      </c>
      <c r="C121" s="63" t="s">
        <v>152</v>
      </c>
      <c r="D121" s="113" t="s">
        <v>35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ht="12" customHeight="1" x14ac:dyDescent="0.3">
      <c r="A122" s="155"/>
      <c r="B122" s="64" t="s">
        <v>157</v>
      </c>
      <c r="C122" s="63" t="s">
        <v>152</v>
      </c>
      <c r="D122" s="113" t="s">
        <v>34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8" ht="12" customHeight="1" x14ac:dyDescent="0.3">
      <c r="A123" s="155"/>
      <c r="B123" s="64" t="s">
        <v>158</v>
      </c>
      <c r="C123" s="63" t="s">
        <v>152</v>
      </c>
      <c r="D123" s="113" t="s">
        <v>12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8" ht="12" customHeight="1" thickBot="1" x14ac:dyDescent="0.35">
      <c r="A124" s="156"/>
      <c r="B124" s="54" t="s">
        <v>159</v>
      </c>
      <c r="C124" s="63" t="s">
        <v>152</v>
      </c>
      <c r="D124" s="107" t="s">
        <v>12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8" ht="12" customHeight="1" x14ac:dyDescent="0.3">
      <c r="A125" s="154" t="s">
        <v>190</v>
      </c>
      <c r="B125" s="52" t="s">
        <v>156</v>
      </c>
      <c r="C125" s="55" t="s">
        <v>152</v>
      </c>
      <c r="D125" s="104" t="s">
        <v>66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8" ht="12" customHeight="1" x14ac:dyDescent="0.3">
      <c r="A126" s="155"/>
      <c r="B126" s="53" t="s">
        <v>156</v>
      </c>
      <c r="C126" s="63" t="s">
        <v>152</v>
      </c>
      <c r="D126" s="106" t="s">
        <v>167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8" ht="12" customHeight="1" x14ac:dyDescent="0.3">
      <c r="A127" s="155"/>
      <c r="B127" s="53" t="s">
        <v>156</v>
      </c>
      <c r="C127" s="56" t="s">
        <v>153</v>
      </c>
      <c r="D127" s="105" t="s">
        <v>165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8" ht="12" customHeight="1" x14ac:dyDescent="0.3">
      <c r="A128" s="155"/>
      <c r="B128" s="53" t="s">
        <v>156</v>
      </c>
      <c r="C128" s="56" t="s">
        <v>153</v>
      </c>
      <c r="D128" s="105" t="s">
        <v>64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8" ht="12" customHeight="1" x14ac:dyDescent="0.3">
      <c r="A129" s="155"/>
      <c r="B129" s="53" t="s">
        <v>160</v>
      </c>
      <c r="C129" s="63" t="s">
        <v>152</v>
      </c>
      <c r="D129" s="106" t="s">
        <v>66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8" ht="12" customHeight="1" x14ac:dyDescent="0.3">
      <c r="A130" s="155"/>
      <c r="B130" s="53" t="s">
        <v>160</v>
      </c>
      <c r="C130" s="63" t="s">
        <v>152</v>
      </c>
      <c r="D130" s="106" t="s">
        <v>167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68" ht="12" customHeight="1" x14ac:dyDescent="0.3">
      <c r="A131" s="155"/>
      <c r="B131" s="53" t="s">
        <v>160</v>
      </c>
      <c r="C131" s="63" t="s">
        <v>152</v>
      </c>
      <c r="D131" s="105" t="s">
        <v>165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68" ht="12" customHeight="1" x14ac:dyDescent="0.3">
      <c r="A132" s="155"/>
      <c r="B132" s="53" t="s">
        <v>160</v>
      </c>
      <c r="C132" s="56" t="s">
        <v>153</v>
      </c>
      <c r="D132" s="106" t="s">
        <v>67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68" ht="12" customHeight="1" x14ac:dyDescent="0.3">
      <c r="A133" s="155"/>
      <c r="B133" s="53" t="s">
        <v>160</v>
      </c>
      <c r="C133" s="56" t="s">
        <v>153</v>
      </c>
      <c r="D133" s="105" t="s">
        <v>64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68" ht="12" customHeight="1" x14ac:dyDescent="0.3">
      <c r="A134" s="155"/>
      <c r="B134" s="53" t="s">
        <v>160</v>
      </c>
      <c r="C134" s="56" t="s">
        <v>153</v>
      </c>
      <c r="D134" s="105" t="s">
        <v>168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68" ht="12" customHeight="1" x14ac:dyDescent="0.3">
      <c r="A135" s="155"/>
      <c r="B135" s="53" t="s">
        <v>157</v>
      </c>
      <c r="C135" s="63" t="s">
        <v>152</v>
      </c>
      <c r="D135" s="106" t="s">
        <v>66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68" ht="12" customHeight="1" x14ac:dyDescent="0.3">
      <c r="A136" s="155"/>
      <c r="B136" s="53" t="s">
        <v>157</v>
      </c>
      <c r="C136" s="63" t="s">
        <v>152</v>
      </c>
      <c r="D136" s="106" t="s">
        <v>167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12" customHeight="1" x14ac:dyDescent="0.3">
      <c r="A137" s="155"/>
      <c r="B137" s="53" t="s">
        <v>157</v>
      </c>
      <c r="C137" s="63" t="s">
        <v>152</v>
      </c>
      <c r="D137" s="105" t="s">
        <v>165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8" ht="12" customHeight="1" x14ac:dyDescent="0.3">
      <c r="A138" s="155"/>
      <c r="B138" s="53" t="s">
        <v>157</v>
      </c>
      <c r="C138" s="63" t="s">
        <v>152</v>
      </c>
      <c r="D138" s="106" t="s">
        <v>67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8" ht="12" customHeight="1" x14ac:dyDescent="0.3">
      <c r="A139" s="155"/>
      <c r="B139" s="53" t="s">
        <v>157</v>
      </c>
      <c r="C139" s="63" t="s">
        <v>152</v>
      </c>
      <c r="D139" s="105" t="s">
        <v>64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1:68" ht="12" customHeight="1" x14ac:dyDescent="0.3">
      <c r="A140" s="155"/>
      <c r="B140" s="53" t="s">
        <v>158</v>
      </c>
      <c r="C140" s="63" t="s">
        <v>152</v>
      </c>
      <c r="D140" s="106" t="s">
        <v>167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1:68" ht="12" customHeight="1" x14ac:dyDescent="0.3">
      <c r="A141" s="155"/>
      <c r="B141" s="53" t="s">
        <v>158</v>
      </c>
      <c r="C141" s="56" t="s">
        <v>153</v>
      </c>
      <c r="D141" s="106" t="s">
        <v>67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1:68" ht="12" customHeight="1" x14ac:dyDescent="0.3">
      <c r="A142" s="155"/>
      <c r="B142" s="53" t="s">
        <v>158</v>
      </c>
      <c r="C142" s="57" t="s">
        <v>154</v>
      </c>
      <c r="D142" s="105" t="s">
        <v>165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1:68" ht="12" customHeight="1" x14ac:dyDescent="0.3">
      <c r="A143" s="155"/>
      <c r="B143" s="53" t="s">
        <v>159</v>
      </c>
      <c r="C143" s="63" t="s">
        <v>152</v>
      </c>
      <c r="D143" s="106" t="s">
        <v>67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1:68" ht="12" customHeight="1" x14ac:dyDescent="0.3">
      <c r="A144" s="155"/>
      <c r="B144" s="53" t="s">
        <v>159</v>
      </c>
      <c r="C144" s="56" t="s">
        <v>153</v>
      </c>
      <c r="D144" s="106" t="s">
        <v>167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:68" ht="12" customHeight="1" thickBot="1" x14ac:dyDescent="0.35">
      <c r="A145" s="156"/>
      <c r="B145" s="54" t="s">
        <v>159</v>
      </c>
      <c r="C145" s="66" t="s">
        <v>154</v>
      </c>
      <c r="D145" s="107" t="s">
        <v>64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:68" ht="12" customHeight="1" x14ac:dyDescent="0.3">
      <c r="A146" s="154" t="s">
        <v>191</v>
      </c>
      <c r="B146" s="82" t="s">
        <v>155</v>
      </c>
      <c r="C146" s="56" t="s">
        <v>153</v>
      </c>
      <c r="D146" s="111" t="s">
        <v>71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:68" ht="12" customHeight="1" x14ac:dyDescent="0.3">
      <c r="A147" s="155"/>
      <c r="B147" s="53" t="s">
        <v>155</v>
      </c>
      <c r="C147" s="57" t="s">
        <v>154</v>
      </c>
      <c r="D147" s="105" t="s">
        <v>38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:68" ht="12" customHeight="1" x14ac:dyDescent="0.3">
      <c r="A148" s="155"/>
      <c r="B148" s="64" t="s">
        <v>156</v>
      </c>
      <c r="C148" s="63" t="s">
        <v>152</v>
      </c>
      <c r="D148" s="113" t="s">
        <v>167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:68" ht="12" customHeight="1" x14ac:dyDescent="0.3">
      <c r="A149" s="155"/>
      <c r="B149" s="64" t="s">
        <v>156</v>
      </c>
      <c r="C149" s="63" t="s">
        <v>152</v>
      </c>
      <c r="D149" s="113" t="s">
        <v>71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:68" ht="12" customHeight="1" x14ac:dyDescent="0.3">
      <c r="A150" s="155"/>
      <c r="B150" s="64" t="s">
        <v>160</v>
      </c>
      <c r="C150" s="63" t="s">
        <v>152</v>
      </c>
      <c r="D150" s="113" t="s">
        <v>33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:68" ht="12" customHeight="1" x14ac:dyDescent="0.3">
      <c r="A151" s="155"/>
      <c r="B151" s="64" t="s">
        <v>160</v>
      </c>
      <c r="C151" s="63" t="s">
        <v>152</v>
      </c>
      <c r="D151" s="113" t="s">
        <v>167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:68" ht="12" customHeight="1" x14ac:dyDescent="0.3">
      <c r="A152" s="155"/>
      <c r="B152" s="64" t="s">
        <v>160</v>
      </c>
      <c r="C152" s="63" t="s">
        <v>152</v>
      </c>
      <c r="D152" s="113" t="s">
        <v>71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:68" ht="12" customHeight="1" x14ac:dyDescent="0.3">
      <c r="A153" s="155"/>
      <c r="B153" s="64" t="s">
        <v>157</v>
      </c>
      <c r="C153" s="63" t="s">
        <v>152</v>
      </c>
      <c r="D153" s="113" t="s">
        <v>167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:68" ht="12" customHeight="1" x14ac:dyDescent="0.3">
      <c r="A154" s="155"/>
      <c r="B154" s="64" t="s">
        <v>157</v>
      </c>
      <c r="C154" s="63" t="s">
        <v>152</v>
      </c>
      <c r="D154" s="113" t="s">
        <v>169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:68" ht="12" customHeight="1" x14ac:dyDescent="0.3">
      <c r="A155" s="155"/>
      <c r="B155" s="64" t="s">
        <v>157</v>
      </c>
      <c r="C155" s="63" t="s">
        <v>152</v>
      </c>
      <c r="D155" s="113" t="s">
        <v>211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:68" ht="12" customHeight="1" x14ac:dyDescent="0.3">
      <c r="A156" s="155"/>
      <c r="B156" s="64" t="s">
        <v>157</v>
      </c>
      <c r="C156" s="63" t="s">
        <v>152</v>
      </c>
      <c r="D156" s="113" t="s">
        <v>38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:68" ht="12" customHeight="1" x14ac:dyDescent="0.3">
      <c r="A157" s="155"/>
      <c r="B157" s="64" t="s">
        <v>157</v>
      </c>
      <c r="C157" s="63" t="s">
        <v>152</v>
      </c>
      <c r="D157" s="113" t="s">
        <v>71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:68" ht="12" customHeight="1" x14ac:dyDescent="0.3">
      <c r="A158" s="155"/>
      <c r="B158" s="64" t="s">
        <v>159</v>
      </c>
      <c r="C158" s="56" t="s">
        <v>153</v>
      </c>
      <c r="D158" s="113" t="s">
        <v>167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:68" ht="12" customHeight="1" thickBot="1" x14ac:dyDescent="0.35">
      <c r="A159" s="156"/>
      <c r="B159" s="54" t="s">
        <v>159</v>
      </c>
      <c r="C159" s="66" t="s">
        <v>154</v>
      </c>
      <c r="D159" s="107" t="s">
        <v>71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</row>
    <row r="160" spans="1:68" ht="12" customHeight="1" x14ac:dyDescent="0.3">
      <c r="A160" s="154" t="s">
        <v>192</v>
      </c>
      <c r="B160" s="52" t="s">
        <v>155</v>
      </c>
      <c r="C160" s="85" t="s">
        <v>154</v>
      </c>
      <c r="D160" s="114" t="s">
        <v>165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1:68" ht="12" customHeight="1" x14ac:dyDescent="0.3">
      <c r="A161" s="155"/>
      <c r="B161" s="53" t="s">
        <v>156</v>
      </c>
      <c r="C161" s="63" t="s">
        <v>152</v>
      </c>
      <c r="D161" s="105" t="s">
        <v>165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1:68" ht="12" customHeight="1" x14ac:dyDescent="0.3">
      <c r="A162" s="155"/>
      <c r="B162" s="53" t="s">
        <v>156</v>
      </c>
      <c r="C162" s="63" t="s">
        <v>152</v>
      </c>
      <c r="D162" s="106" t="s">
        <v>71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1:68" ht="12" customHeight="1" x14ac:dyDescent="0.3">
      <c r="A163" s="155"/>
      <c r="B163" s="53" t="s">
        <v>160</v>
      </c>
      <c r="C163" s="63" t="s">
        <v>152</v>
      </c>
      <c r="D163" s="105" t="s">
        <v>165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1:68" ht="12" customHeight="1" x14ac:dyDescent="0.3">
      <c r="A164" s="155"/>
      <c r="B164" s="53" t="s">
        <v>160</v>
      </c>
      <c r="C164" s="63" t="s">
        <v>152</v>
      </c>
      <c r="D164" s="106" t="s">
        <v>71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1:68" ht="12" customHeight="1" x14ac:dyDescent="0.3">
      <c r="A165" s="155"/>
      <c r="B165" s="53" t="s">
        <v>160</v>
      </c>
      <c r="C165" s="63" t="s">
        <v>152</v>
      </c>
      <c r="D165" s="105" t="s">
        <v>33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1:68" ht="12" customHeight="1" x14ac:dyDescent="0.3">
      <c r="A166" s="155"/>
      <c r="B166" s="53" t="s">
        <v>160</v>
      </c>
      <c r="C166" s="56" t="s">
        <v>153</v>
      </c>
      <c r="D166" s="106" t="s">
        <v>66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1:68" ht="12" customHeight="1" x14ac:dyDescent="0.3">
      <c r="A167" s="155"/>
      <c r="B167" s="53" t="s">
        <v>160</v>
      </c>
      <c r="C167" s="56" t="s">
        <v>153</v>
      </c>
      <c r="D167" s="105" t="s">
        <v>64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:68" ht="12" customHeight="1" x14ac:dyDescent="0.3">
      <c r="A168" s="155"/>
      <c r="B168" s="53" t="s">
        <v>160</v>
      </c>
      <c r="C168" s="56" t="s">
        <v>153</v>
      </c>
      <c r="D168" s="105" t="s">
        <v>169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:68" ht="12" customHeight="1" x14ac:dyDescent="0.3">
      <c r="A169" s="155"/>
      <c r="B169" s="53" t="s">
        <v>157</v>
      </c>
      <c r="C169" s="63" t="s">
        <v>152</v>
      </c>
      <c r="D169" s="105" t="s">
        <v>165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:68" ht="12" customHeight="1" x14ac:dyDescent="0.3">
      <c r="A170" s="155"/>
      <c r="B170" s="53" t="s">
        <v>157</v>
      </c>
      <c r="C170" s="63" t="s">
        <v>152</v>
      </c>
      <c r="D170" s="106" t="s">
        <v>71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:68" ht="12" customHeight="1" x14ac:dyDescent="0.3">
      <c r="A171" s="155"/>
      <c r="B171" s="53" t="s">
        <v>157</v>
      </c>
      <c r="C171" s="63" t="s">
        <v>152</v>
      </c>
      <c r="D171" s="105" t="s">
        <v>33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:68" ht="12" customHeight="1" x14ac:dyDescent="0.3">
      <c r="A172" s="155"/>
      <c r="B172" s="53" t="s">
        <v>157</v>
      </c>
      <c r="C172" s="63" t="s">
        <v>152</v>
      </c>
      <c r="D172" s="105" t="s">
        <v>169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:68" ht="12" customHeight="1" x14ac:dyDescent="0.3">
      <c r="A173" s="155"/>
      <c r="B173" s="53" t="s">
        <v>157</v>
      </c>
      <c r="C173" s="63" t="s">
        <v>152</v>
      </c>
      <c r="D173" s="106" t="s">
        <v>66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:68" ht="12" customHeight="1" thickBot="1" x14ac:dyDescent="0.35">
      <c r="A174" s="156"/>
      <c r="B174" s="54" t="s">
        <v>158</v>
      </c>
      <c r="C174" s="81" t="s">
        <v>152</v>
      </c>
      <c r="D174" s="107" t="s">
        <v>71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</row>
    <row r="175" spans="1:68" ht="12" customHeight="1" x14ac:dyDescent="0.3">
      <c r="A175" s="154" t="s">
        <v>193</v>
      </c>
      <c r="B175" s="52" t="s">
        <v>155</v>
      </c>
      <c r="C175" s="55" t="s">
        <v>152</v>
      </c>
      <c r="D175" s="104" t="s">
        <v>73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1:68" ht="12" customHeight="1" x14ac:dyDescent="0.3">
      <c r="A176" s="155"/>
      <c r="B176" s="53" t="s">
        <v>156</v>
      </c>
      <c r="C176" s="57" t="s">
        <v>154</v>
      </c>
      <c r="D176" s="106" t="s">
        <v>16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1:68" ht="12" customHeight="1" x14ac:dyDescent="0.3">
      <c r="A177" s="155"/>
      <c r="B177" s="53" t="s">
        <v>156</v>
      </c>
      <c r="C177" s="57" t="s">
        <v>154</v>
      </c>
      <c r="D177" s="106" t="s">
        <v>71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1:68" ht="12" customHeight="1" x14ac:dyDescent="0.3">
      <c r="A178" s="155"/>
      <c r="B178" s="53" t="s">
        <v>160</v>
      </c>
      <c r="C178" s="56" t="s">
        <v>153</v>
      </c>
      <c r="D178" s="106" t="s">
        <v>16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1:68" ht="12" customHeight="1" x14ac:dyDescent="0.3">
      <c r="A179" s="155"/>
      <c r="B179" s="53" t="s">
        <v>160</v>
      </c>
      <c r="C179" s="56" t="s">
        <v>153</v>
      </c>
      <c r="D179" s="106" t="s">
        <v>73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1:68" ht="12" customHeight="1" x14ac:dyDescent="0.3">
      <c r="A180" s="155"/>
      <c r="B180" s="53" t="s">
        <v>160</v>
      </c>
      <c r="C180" s="56" t="s">
        <v>153</v>
      </c>
      <c r="D180" s="106" t="s">
        <v>170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1:68" ht="12" customHeight="1" x14ac:dyDescent="0.3">
      <c r="A181" s="155"/>
      <c r="B181" s="53" t="s">
        <v>160</v>
      </c>
      <c r="C181" s="57" t="s">
        <v>154</v>
      </c>
      <c r="D181" s="106" t="s">
        <v>74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1:68" ht="12" customHeight="1" x14ac:dyDescent="0.3">
      <c r="A182" s="155"/>
      <c r="B182" s="53" t="s">
        <v>160</v>
      </c>
      <c r="C182" s="57" t="s">
        <v>154</v>
      </c>
      <c r="D182" s="106" t="s">
        <v>71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:68" ht="12" customHeight="1" x14ac:dyDescent="0.3">
      <c r="A183" s="155"/>
      <c r="B183" s="53" t="s">
        <v>160</v>
      </c>
      <c r="C183" s="57" t="s">
        <v>154</v>
      </c>
      <c r="D183" s="106" t="s">
        <v>72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:68" ht="12" customHeight="1" x14ac:dyDescent="0.3">
      <c r="A184" s="155"/>
      <c r="B184" s="53" t="s">
        <v>158</v>
      </c>
      <c r="C184" s="63" t="s">
        <v>152</v>
      </c>
      <c r="D184" s="106" t="s">
        <v>73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:68" ht="12" customHeight="1" x14ac:dyDescent="0.3">
      <c r="A185" s="155"/>
      <c r="B185" s="53" t="s">
        <v>159</v>
      </c>
      <c r="C185" s="63" t="s">
        <v>152</v>
      </c>
      <c r="D185" s="106" t="s">
        <v>72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:68" ht="12" customHeight="1" thickBot="1" x14ac:dyDescent="0.35">
      <c r="A186" s="156"/>
      <c r="B186" s="54" t="s">
        <v>159</v>
      </c>
      <c r="C186" s="86" t="s">
        <v>153</v>
      </c>
      <c r="D186" s="110" t="s">
        <v>73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:68" ht="12" customHeight="1" x14ac:dyDescent="0.3">
      <c r="A187" s="154" t="s">
        <v>194</v>
      </c>
      <c r="B187" s="52" t="s">
        <v>155</v>
      </c>
      <c r="C187" s="55" t="s">
        <v>152</v>
      </c>
      <c r="D187" s="104" t="s">
        <v>16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:68" ht="12" customHeight="1" x14ac:dyDescent="0.3">
      <c r="A188" s="155"/>
      <c r="B188" s="53" t="s">
        <v>155</v>
      </c>
      <c r="C188" s="56" t="s">
        <v>153</v>
      </c>
      <c r="D188" s="106" t="s">
        <v>5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</row>
    <row r="189" spans="1:68" ht="12" customHeight="1" x14ac:dyDescent="0.3">
      <c r="A189" s="155"/>
      <c r="B189" s="53" t="s">
        <v>155</v>
      </c>
      <c r="C189" s="57" t="s">
        <v>154</v>
      </c>
      <c r="D189" s="106" t="s">
        <v>71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1:68" ht="12" customHeight="1" x14ac:dyDescent="0.3">
      <c r="A190" s="155"/>
      <c r="B190" s="53" t="s">
        <v>156</v>
      </c>
      <c r="C190" s="63" t="s">
        <v>152</v>
      </c>
      <c r="D190" s="106" t="s">
        <v>16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1:68" ht="12" customHeight="1" x14ac:dyDescent="0.3">
      <c r="A191" s="155"/>
      <c r="B191" s="53" t="s">
        <v>156</v>
      </c>
      <c r="C191" s="63" t="s">
        <v>152</v>
      </c>
      <c r="D191" s="106" t="s">
        <v>73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1:68" ht="12" customHeight="1" x14ac:dyDescent="0.3">
      <c r="A192" s="155"/>
      <c r="B192" s="53" t="s">
        <v>156</v>
      </c>
      <c r="C192" s="56" t="s">
        <v>153</v>
      </c>
      <c r="D192" s="106" t="s">
        <v>39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1:68" ht="12" customHeight="1" x14ac:dyDescent="0.3">
      <c r="A193" s="155"/>
      <c r="B193" s="53" t="s">
        <v>156</v>
      </c>
      <c r="C193" s="56" t="s">
        <v>153</v>
      </c>
      <c r="D193" s="106" t="s">
        <v>64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1:68" ht="12" customHeight="1" x14ac:dyDescent="0.3">
      <c r="A194" s="155"/>
      <c r="B194" s="53" t="s">
        <v>160</v>
      </c>
      <c r="C194" s="63" t="s">
        <v>152</v>
      </c>
      <c r="D194" s="106" t="s">
        <v>39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1:68" ht="12" customHeight="1" x14ac:dyDescent="0.3">
      <c r="A195" s="155"/>
      <c r="B195" s="53" t="s">
        <v>160</v>
      </c>
      <c r="C195" s="63" t="s">
        <v>152</v>
      </c>
      <c r="D195" s="106" t="s">
        <v>64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1:68" ht="12" customHeight="1" x14ac:dyDescent="0.3">
      <c r="A196" s="155"/>
      <c r="B196" s="53" t="s">
        <v>160</v>
      </c>
      <c r="C196" s="63" t="s">
        <v>152</v>
      </c>
      <c r="D196" s="106" t="s">
        <v>73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:68" ht="12" customHeight="1" x14ac:dyDescent="0.3">
      <c r="A197" s="155"/>
      <c r="B197" s="53" t="s">
        <v>160</v>
      </c>
      <c r="C197" s="56" t="s">
        <v>153</v>
      </c>
      <c r="D197" s="106" t="s">
        <v>16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:68" ht="12" customHeight="1" x14ac:dyDescent="0.3">
      <c r="A198" s="155"/>
      <c r="B198" s="53" t="s">
        <v>160</v>
      </c>
      <c r="C198" s="56" t="s">
        <v>153</v>
      </c>
      <c r="D198" s="106" t="s">
        <v>5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:68" ht="12" customHeight="1" x14ac:dyDescent="0.3">
      <c r="A199" s="155"/>
      <c r="B199" s="53" t="s">
        <v>160</v>
      </c>
      <c r="C199" s="56" t="s">
        <v>153</v>
      </c>
      <c r="D199" s="106" t="s">
        <v>71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:68" ht="12" customHeight="1" x14ac:dyDescent="0.3">
      <c r="A200" s="155"/>
      <c r="B200" s="53" t="s">
        <v>157</v>
      </c>
      <c r="C200" s="63" t="s">
        <v>152</v>
      </c>
      <c r="D200" s="106" t="s">
        <v>16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:68" ht="12" customHeight="1" x14ac:dyDescent="0.3">
      <c r="A201" s="155"/>
      <c r="B201" s="53" t="s">
        <v>157</v>
      </c>
      <c r="C201" s="63" t="s">
        <v>152</v>
      </c>
      <c r="D201" s="106" t="s">
        <v>5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:68" ht="12" customHeight="1" x14ac:dyDescent="0.3">
      <c r="A202" s="155"/>
      <c r="B202" s="53" t="s">
        <v>157</v>
      </c>
      <c r="C202" s="63" t="s">
        <v>152</v>
      </c>
      <c r="D202" s="106" t="s">
        <v>71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</row>
    <row r="203" spans="1:68" ht="12" customHeight="1" x14ac:dyDescent="0.3">
      <c r="A203" s="155"/>
      <c r="B203" s="53" t="s">
        <v>157</v>
      </c>
      <c r="C203" s="63" t="s">
        <v>152</v>
      </c>
      <c r="D203" s="106" t="s">
        <v>64</v>
      </c>
      <c r="E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1:68" ht="12" customHeight="1" x14ac:dyDescent="0.3">
      <c r="A204" s="155"/>
      <c r="B204" s="53" t="s">
        <v>157</v>
      </c>
      <c r="C204" s="63" t="s">
        <v>152</v>
      </c>
      <c r="D204" s="106" t="s">
        <v>73</v>
      </c>
      <c r="E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1:68" ht="12" customHeight="1" x14ac:dyDescent="0.3">
      <c r="A205" s="155"/>
      <c r="B205" s="53" t="s">
        <v>158</v>
      </c>
      <c r="C205" s="63" t="s">
        <v>152</v>
      </c>
      <c r="D205" s="106" t="s">
        <v>5</v>
      </c>
      <c r="E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1:68" ht="12" customHeight="1" x14ac:dyDescent="0.3">
      <c r="A206" s="155"/>
      <c r="B206" s="53" t="s">
        <v>158</v>
      </c>
      <c r="C206" s="56" t="s">
        <v>153</v>
      </c>
      <c r="D206" s="106" t="s">
        <v>16</v>
      </c>
      <c r="E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1:68" ht="12" customHeight="1" x14ac:dyDescent="0.3">
      <c r="A207" s="155"/>
      <c r="B207" s="53" t="s">
        <v>158</v>
      </c>
      <c r="C207" s="57" t="s">
        <v>154</v>
      </c>
      <c r="D207" s="106" t="s">
        <v>73</v>
      </c>
      <c r="E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1:68" ht="12" customHeight="1" x14ac:dyDescent="0.3">
      <c r="A208" s="155"/>
      <c r="B208" s="53" t="s">
        <v>159</v>
      </c>
      <c r="C208" s="63" t="s">
        <v>152</v>
      </c>
      <c r="D208" s="106" t="s">
        <v>71</v>
      </c>
      <c r="E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1:68" ht="12" customHeight="1" x14ac:dyDescent="0.3">
      <c r="A209" s="155"/>
      <c r="B209" s="53" t="s">
        <v>159</v>
      </c>
      <c r="C209" s="56" t="s">
        <v>153</v>
      </c>
      <c r="D209" s="106" t="s">
        <v>5</v>
      </c>
      <c r="E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1:68" ht="12" customHeight="1" thickBot="1" x14ac:dyDescent="0.35">
      <c r="A210" s="156"/>
      <c r="B210" s="54" t="s">
        <v>159</v>
      </c>
      <c r="C210" s="66" t="s">
        <v>154</v>
      </c>
      <c r="D210" s="110" t="s">
        <v>16</v>
      </c>
      <c r="E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:68" ht="12" customHeight="1" x14ac:dyDescent="0.3">
      <c r="A211" s="154" t="s">
        <v>195</v>
      </c>
      <c r="B211" s="53" t="s">
        <v>155</v>
      </c>
      <c r="C211" s="57" t="s">
        <v>154</v>
      </c>
      <c r="D211" s="111" t="s">
        <v>52</v>
      </c>
      <c r="E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:68" ht="12" customHeight="1" x14ac:dyDescent="0.3">
      <c r="A212" s="155"/>
      <c r="B212" s="53" t="s">
        <v>160</v>
      </c>
      <c r="C212" s="56" t="s">
        <v>153</v>
      </c>
      <c r="D212" s="106" t="s">
        <v>212</v>
      </c>
      <c r="E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:68" ht="12" customHeight="1" x14ac:dyDescent="0.3">
      <c r="A213" s="155"/>
      <c r="B213" s="53" t="s">
        <v>160</v>
      </c>
      <c r="C213" s="56" t="s">
        <v>153</v>
      </c>
      <c r="D213" s="106" t="s">
        <v>16</v>
      </c>
      <c r="E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:68" ht="12" customHeight="1" x14ac:dyDescent="0.3">
      <c r="A214" s="155"/>
      <c r="B214" s="53" t="s">
        <v>160</v>
      </c>
      <c r="C214" s="56" t="s">
        <v>153</v>
      </c>
      <c r="D214" s="106" t="s">
        <v>52</v>
      </c>
      <c r="E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:68" ht="12" customHeight="1" x14ac:dyDescent="0.3">
      <c r="A215" s="155"/>
      <c r="B215" s="53" t="s">
        <v>160</v>
      </c>
      <c r="C215" s="57" t="s">
        <v>154</v>
      </c>
      <c r="D215" s="106" t="s">
        <v>30</v>
      </c>
      <c r="E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:68" ht="12" customHeight="1" x14ac:dyDescent="0.3">
      <c r="A216" s="155"/>
      <c r="B216" s="53" t="s">
        <v>160</v>
      </c>
      <c r="C216" s="57" t="s">
        <v>154</v>
      </c>
      <c r="D216" s="106" t="s">
        <v>77</v>
      </c>
      <c r="E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:68" ht="12" customHeight="1" x14ac:dyDescent="0.3">
      <c r="A217" s="155"/>
      <c r="B217" s="53" t="s">
        <v>160</v>
      </c>
      <c r="C217" s="57" t="s">
        <v>154</v>
      </c>
      <c r="D217" s="106" t="s">
        <v>64</v>
      </c>
      <c r="E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:68" ht="12" customHeight="1" x14ac:dyDescent="0.3">
      <c r="A218" s="155"/>
      <c r="B218" s="53" t="s">
        <v>157</v>
      </c>
      <c r="C218" s="57" t="s">
        <v>154</v>
      </c>
      <c r="D218" s="106" t="s">
        <v>212</v>
      </c>
      <c r="E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:68" ht="12" customHeight="1" x14ac:dyDescent="0.3">
      <c r="A219" s="155"/>
      <c r="B219" s="53" t="s">
        <v>157</v>
      </c>
      <c r="C219" s="57" t="s">
        <v>154</v>
      </c>
      <c r="D219" s="106" t="s">
        <v>213</v>
      </c>
      <c r="E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:68" ht="12" customHeight="1" x14ac:dyDescent="0.3">
      <c r="A220" s="155"/>
      <c r="B220" s="53" t="s">
        <v>157</v>
      </c>
      <c r="C220" s="57" t="s">
        <v>154</v>
      </c>
      <c r="D220" s="106" t="s">
        <v>52</v>
      </c>
      <c r="E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:68" ht="12" customHeight="1" x14ac:dyDescent="0.3">
      <c r="A221" s="155"/>
      <c r="B221" s="53" t="s">
        <v>157</v>
      </c>
      <c r="C221" s="57" t="s">
        <v>154</v>
      </c>
      <c r="D221" s="106" t="s">
        <v>77</v>
      </c>
      <c r="E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:68" ht="12" customHeight="1" x14ac:dyDescent="0.3">
      <c r="A222" s="155"/>
      <c r="B222" s="53" t="s">
        <v>157</v>
      </c>
      <c r="C222" s="57" t="s">
        <v>154</v>
      </c>
      <c r="D222" s="106" t="s">
        <v>64</v>
      </c>
      <c r="E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:68" ht="12" customHeight="1" thickBot="1" x14ac:dyDescent="0.35">
      <c r="A223" s="155"/>
      <c r="B223" s="64" t="s">
        <v>159</v>
      </c>
      <c r="C223" s="90" t="s">
        <v>153</v>
      </c>
      <c r="D223" s="115" t="s">
        <v>212</v>
      </c>
      <c r="E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</row>
    <row r="224" spans="1:68" ht="12" customHeight="1" x14ac:dyDescent="0.3">
      <c r="A224" s="154" t="s">
        <v>196</v>
      </c>
      <c r="B224" s="52" t="s">
        <v>160</v>
      </c>
      <c r="C224" s="83" t="s">
        <v>153</v>
      </c>
      <c r="D224" s="114" t="s">
        <v>39</v>
      </c>
      <c r="E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1:67" ht="12" customHeight="1" x14ac:dyDescent="0.3">
      <c r="A225" s="155"/>
      <c r="B225" s="53" t="s">
        <v>160</v>
      </c>
      <c r="C225" s="56" t="s">
        <v>153</v>
      </c>
      <c r="D225" s="105" t="s">
        <v>77</v>
      </c>
      <c r="E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1:67" ht="12" customHeight="1" x14ac:dyDescent="0.3">
      <c r="A226" s="155"/>
      <c r="B226" s="53" t="s">
        <v>160</v>
      </c>
      <c r="C226" s="56" t="s">
        <v>153</v>
      </c>
      <c r="D226" s="105" t="s">
        <v>16</v>
      </c>
      <c r="E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1:67" ht="12" customHeight="1" x14ac:dyDescent="0.3">
      <c r="A227" s="155"/>
      <c r="B227" s="53" t="s">
        <v>157</v>
      </c>
      <c r="C227" s="56" t="s">
        <v>153</v>
      </c>
      <c r="D227" s="105" t="s">
        <v>39</v>
      </c>
      <c r="E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1:67" ht="12" customHeight="1" x14ac:dyDescent="0.3">
      <c r="A228" s="155"/>
      <c r="B228" s="53" t="s">
        <v>157</v>
      </c>
      <c r="C228" s="56" t="s">
        <v>153</v>
      </c>
      <c r="D228" s="105" t="s">
        <v>211</v>
      </c>
      <c r="E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1:67" ht="12" customHeight="1" x14ac:dyDescent="0.3">
      <c r="A229" s="155"/>
      <c r="B229" s="53" t="s">
        <v>157</v>
      </c>
      <c r="C229" s="56" t="s">
        <v>153</v>
      </c>
      <c r="D229" s="105" t="s">
        <v>78</v>
      </c>
      <c r="E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1:67" ht="12" customHeight="1" x14ac:dyDescent="0.3">
      <c r="A230" s="155"/>
      <c r="B230" s="53" t="s">
        <v>157</v>
      </c>
      <c r="C230" s="56" t="s">
        <v>153</v>
      </c>
      <c r="D230" s="105" t="s">
        <v>77</v>
      </c>
      <c r="E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67" ht="12" customHeight="1" x14ac:dyDescent="0.3">
      <c r="A231" s="155"/>
      <c r="B231" s="53" t="s">
        <v>157</v>
      </c>
      <c r="C231" s="56" t="s">
        <v>153</v>
      </c>
      <c r="D231" s="105" t="s">
        <v>16</v>
      </c>
      <c r="E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ht="12" customHeight="1" x14ac:dyDescent="0.3">
      <c r="A232" s="155"/>
      <c r="B232" s="53" t="s">
        <v>158</v>
      </c>
      <c r="C232" s="56" t="s">
        <v>153</v>
      </c>
      <c r="D232" s="105" t="s">
        <v>16</v>
      </c>
      <c r="E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ht="12" customHeight="1" thickBot="1" x14ac:dyDescent="0.35">
      <c r="A233" s="156"/>
      <c r="B233" s="54" t="s">
        <v>159</v>
      </c>
      <c r="C233" s="63" t="s">
        <v>152</v>
      </c>
      <c r="D233" s="107" t="s">
        <v>16</v>
      </c>
      <c r="E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ht="12" customHeight="1" x14ac:dyDescent="0.3">
      <c r="A234" s="154" t="s">
        <v>197</v>
      </c>
      <c r="B234" s="52" t="s">
        <v>155</v>
      </c>
      <c r="C234" s="55" t="s">
        <v>152</v>
      </c>
      <c r="D234" s="104" t="s">
        <v>16</v>
      </c>
      <c r="E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ht="12" customHeight="1" x14ac:dyDescent="0.3">
      <c r="A235" s="155"/>
      <c r="B235" s="53" t="s">
        <v>156</v>
      </c>
      <c r="C235" s="56" t="s">
        <v>153</v>
      </c>
      <c r="D235" s="105" t="s">
        <v>16</v>
      </c>
      <c r="E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ht="12" customHeight="1" x14ac:dyDescent="0.3">
      <c r="A236" s="155"/>
      <c r="B236" s="53" t="s">
        <v>156</v>
      </c>
      <c r="C236" s="56" t="s">
        <v>153</v>
      </c>
      <c r="D236" s="105" t="s">
        <v>170</v>
      </c>
      <c r="E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</row>
    <row r="237" spans="1:67" ht="12" customHeight="1" x14ac:dyDescent="0.3">
      <c r="A237" s="155"/>
      <c r="B237" s="53" t="s">
        <v>160</v>
      </c>
      <c r="C237" s="56" t="s">
        <v>153</v>
      </c>
      <c r="D237" s="105" t="s">
        <v>16</v>
      </c>
      <c r="E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</row>
    <row r="238" spans="1:67" ht="12" customHeight="1" x14ac:dyDescent="0.3">
      <c r="A238" s="155"/>
      <c r="B238" s="53" t="s">
        <v>160</v>
      </c>
      <c r="C238" s="56" t="s">
        <v>153</v>
      </c>
      <c r="D238" s="105" t="s">
        <v>170</v>
      </c>
      <c r="E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</row>
    <row r="239" spans="1:67" ht="12" customHeight="1" x14ac:dyDescent="0.3">
      <c r="A239" s="155"/>
      <c r="B239" s="53" t="s">
        <v>160</v>
      </c>
      <c r="C239" s="56" t="s">
        <v>153</v>
      </c>
      <c r="D239" s="105" t="s">
        <v>14</v>
      </c>
      <c r="E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</row>
    <row r="240" spans="1:67" ht="12" customHeight="1" x14ac:dyDescent="0.3">
      <c r="A240" s="155"/>
      <c r="B240" s="53" t="s">
        <v>157</v>
      </c>
      <c r="C240" s="56" t="s">
        <v>153</v>
      </c>
      <c r="D240" s="105" t="s">
        <v>16</v>
      </c>
      <c r="E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68" ht="12" customHeight="1" x14ac:dyDescent="0.3">
      <c r="A241" s="155"/>
      <c r="B241" s="53" t="s">
        <v>157</v>
      </c>
      <c r="C241" s="56" t="s">
        <v>153</v>
      </c>
      <c r="D241" s="105" t="s">
        <v>170</v>
      </c>
      <c r="E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</row>
    <row r="242" spans="1:68" ht="12" customHeight="1" x14ac:dyDescent="0.3">
      <c r="A242" s="155"/>
      <c r="B242" s="53" t="s">
        <v>157</v>
      </c>
      <c r="C242" s="56" t="s">
        <v>153</v>
      </c>
      <c r="D242" s="105" t="s">
        <v>14</v>
      </c>
      <c r="E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</row>
    <row r="243" spans="1:68" ht="12" customHeight="1" x14ac:dyDescent="0.3">
      <c r="A243" s="155"/>
      <c r="B243" s="53" t="s">
        <v>157</v>
      </c>
      <c r="C243" s="56" t="s">
        <v>153</v>
      </c>
      <c r="D243" s="105" t="s">
        <v>30</v>
      </c>
      <c r="E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:68" ht="12" customHeight="1" x14ac:dyDescent="0.3">
      <c r="A244" s="155"/>
      <c r="B244" s="53" t="s">
        <v>157</v>
      </c>
      <c r="C244" s="56" t="s">
        <v>153</v>
      </c>
      <c r="D244" s="105" t="s">
        <v>1</v>
      </c>
      <c r="E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:68" ht="12" customHeight="1" thickBot="1" x14ac:dyDescent="0.35">
      <c r="A245" s="156"/>
      <c r="B245" s="54" t="s">
        <v>158</v>
      </c>
      <c r="C245" s="63" t="s">
        <v>152</v>
      </c>
      <c r="D245" s="107" t="s">
        <v>16</v>
      </c>
      <c r="E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:68" ht="12" customHeight="1" x14ac:dyDescent="0.3">
      <c r="A246" s="154" t="s">
        <v>198</v>
      </c>
      <c r="B246" s="52" t="s">
        <v>155</v>
      </c>
      <c r="C246" s="55" t="s">
        <v>152</v>
      </c>
      <c r="D246" s="114" t="s">
        <v>1</v>
      </c>
      <c r="E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:68" ht="12" customHeight="1" x14ac:dyDescent="0.3">
      <c r="A247" s="155"/>
      <c r="B247" s="53" t="s">
        <v>155</v>
      </c>
      <c r="C247" s="56" t="s">
        <v>153</v>
      </c>
      <c r="D247" s="105" t="s">
        <v>16</v>
      </c>
      <c r="E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:68" ht="12" customHeight="1" x14ac:dyDescent="0.3">
      <c r="A248" s="155"/>
      <c r="B248" s="53" t="s">
        <v>160</v>
      </c>
      <c r="C248" s="56" t="s">
        <v>153</v>
      </c>
      <c r="D248" s="105" t="s">
        <v>72</v>
      </c>
      <c r="E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:68" ht="12" customHeight="1" x14ac:dyDescent="0.3">
      <c r="A249" s="155"/>
      <c r="B249" s="53" t="s">
        <v>160</v>
      </c>
      <c r="C249" s="56" t="s">
        <v>153</v>
      </c>
      <c r="D249" s="105" t="s">
        <v>2</v>
      </c>
      <c r="E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:68" ht="12" customHeight="1" x14ac:dyDescent="0.3">
      <c r="A250" s="155"/>
      <c r="B250" s="53" t="s">
        <v>160</v>
      </c>
      <c r="C250" s="56" t="s">
        <v>153</v>
      </c>
      <c r="D250" s="105" t="s">
        <v>1</v>
      </c>
      <c r="E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:68" ht="12" customHeight="1" x14ac:dyDescent="0.3">
      <c r="A251" s="155"/>
      <c r="B251" s="53" t="s">
        <v>157</v>
      </c>
      <c r="C251" s="63" t="s">
        <v>152</v>
      </c>
      <c r="D251" s="105" t="s">
        <v>14</v>
      </c>
      <c r="E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:68" ht="12" customHeight="1" x14ac:dyDescent="0.3">
      <c r="A252" s="155"/>
      <c r="B252" s="53" t="s">
        <v>157</v>
      </c>
      <c r="C252" s="63" t="s">
        <v>152</v>
      </c>
      <c r="D252" s="105" t="s">
        <v>2</v>
      </c>
      <c r="E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:68" ht="12" customHeight="1" x14ac:dyDescent="0.3">
      <c r="A253" s="155"/>
      <c r="B253" s="53" t="s">
        <v>157</v>
      </c>
      <c r="C253" s="63" t="s">
        <v>152</v>
      </c>
      <c r="D253" s="105" t="s">
        <v>72</v>
      </c>
      <c r="E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:68" ht="12" customHeight="1" x14ac:dyDescent="0.3">
      <c r="A254" s="155"/>
      <c r="B254" s="53" t="s">
        <v>157</v>
      </c>
      <c r="C254" s="63" t="s">
        <v>152</v>
      </c>
      <c r="D254" s="105" t="s">
        <v>16</v>
      </c>
      <c r="E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:68" ht="12" customHeight="1" x14ac:dyDescent="0.3">
      <c r="A255" s="155"/>
      <c r="B255" s="64" t="s">
        <v>157</v>
      </c>
      <c r="C255" s="94" t="s">
        <v>152</v>
      </c>
      <c r="D255" s="113" t="s">
        <v>1</v>
      </c>
      <c r="E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:68" ht="12" customHeight="1" thickBot="1" x14ac:dyDescent="0.35">
      <c r="A256" s="98"/>
      <c r="B256" s="54" t="s">
        <v>159</v>
      </c>
      <c r="C256" s="81" t="s">
        <v>152</v>
      </c>
      <c r="D256" s="107" t="s">
        <v>16</v>
      </c>
      <c r="E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</row>
    <row r="257" spans="1:66" ht="12" customHeight="1" x14ac:dyDescent="0.3">
      <c r="A257" s="154" t="s">
        <v>199</v>
      </c>
      <c r="B257" s="52" t="s">
        <v>156</v>
      </c>
      <c r="C257" s="55" t="s">
        <v>152</v>
      </c>
      <c r="D257" s="114" t="s">
        <v>1</v>
      </c>
      <c r="E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</row>
    <row r="258" spans="1:66" ht="12" customHeight="1" x14ac:dyDescent="0.3">
      <c r="A258" s="155"/>
      <c r="B258" s="53" t="s">
        <v>156</v>
      </c>
      <c r="C258" s="63" t="s">
        <v>152</v>
      </c>
      <c r="D258" s="105" t="s">
        <v>16</v>
      </c>
      <c r="E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</row>
    <row r="259" spans="1:66" ht="12" customHeight="1" x14ac:dyDescent="0.3">
      <c r="A259" s="155"/>
      <c r="B259" s="53" t="s">
        <v>160</v>
      </c>
      <c r="C259" s="63" t="s">
        <v>152</v>
      </c>
      <c r="D259" s="105" t="s">
        <v>1</v>
      </c>
      <c r="E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</row>
    <row r="260" spans="1:66" ht="12" customHeight="1" x14ac:dyDescent="0.3">
      <c r="A260" s="155"/>
      <c r="B260" s="53" t="s">
        <v>160</v>
      </c>
      <c r="C260" s="63" t="s">
        <v>152</v>
      </c>
      <c r="D260" s="105" t="s">
        <v>16</v>
      </c>
      <c r="E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</row>
    <row r="261" spans="1:66" ht="12" customHeight="1" x14ac:dyDescent="0.3">
      <c r="A261" s="155"/>
      <c r="B261" s="53" t="s">
        <v>160</v>
      </c>
      <c r="C261" s="63" t="s">
        <v>152</v>
      </c>
      <c r="D261" s="105" t="s">
        <v>108</v>
      </c>
      <c r="E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</row>
    <row r="262" spans="1:66" ht="12" customHeight="1" x14ac:dyDescent="0.3">
      <c r="A262" s="155"/>
      <c r="B262" s="53" t="s">
        <v>157</v>
      </c>
      <c r="C262" s="56" t="s">
        <v>153</v>
      </c>
      <c r="D262" s="105" t="s">
        <v>1</v>
      </c>
      <c r="E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</row>
    <row r="263" spans="1:66" ht="12" customHeight="1" x14ac:dyDescent="0.3">
      <c r="A263" s="155"/>
      <c r="B263" s="53" t="s">
        <v>157</v>
      </c>
      <c r="C263" s="56" t="s">
        <v>153</v>
      </c>
      <c r="D263" s="105" t="s">
        <v>16</v>
      </c>
      <c r="E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</row>
    <row r="264" spans="1:66" ht="12" customHeight="1" x14ac:dyDescent="0.3">
      <c r="A264" s="155"/>
      <c r="B264" s="53" t="s">
        <v>157</v>
      </c>
      <c r="C264" s="56" t="s">
        <v>153</v>
      </c>
      <c r="D264" s="105" t="s">
        <v>108</v>
      </c>
      <c r="E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</row>
    <row r="265" spans="1:66" ht="12" customHeight="1" x14ac:dyDescent="0.3">
      <c r="A265" s="155"/>
      <c r="B265" s="53" t="s">
        <v>157</v>
      </c>
      <c r="C265" s="56" t="s">
        <v>153</v>
      </c>
      <c r="D265" s="105" t="s">
        <v>14</v>
      </c>
      <c r="E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</row>
    <row r="266" spans="1:66" ht="12" customHeight="1" x14ac:dyDescent="0.3">
      <c r="A266" s="155"/>
      <c r="B266" s="53" t="s">
        <v>157</v>
      </c>
      <c r="C266" s="56" t="s">
        <v>153</v>
      </c>
      <c r="D266" s="105" t="s">
        <v>63</v>
      </c>
      <c r="E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</row>
    <row r="267" spans="1:66" ht="12" customHeight="1" x14ac:dyDescent="0.3">
      <c r="A267" s="155"/>
      <c r="B267" s="53" t="s">
        <v>158</v>
      </c>
      <c r="C267" s="56" t="s">
        <v>153</v>
      </c>
      <c r="D267" s="105" t="s">
        <v>1</v>
      </c>
      <c r="E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</row>
    <row r="268" spans="1:66" ht="12" customHeight="1" x14ac:dyDescent="0.3">
      <c r="A268" s="155"/>
      <c r="B268" s="53" t="s">
        <v>158</v>
      </c>
      <c r="C268" s="57" t="s">
        <v>154</v>
      </c>
      <c r="D268" s="105" t="s">
        <v>16</v>
      </c>
      <c r="E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</row>
    <row r="269" spans="1:66" ht="12" customHeight="1" thickBot="1" x14ac:dyDescent="0.35">
      <c r="A269" s="156"/>
      <c r="B269" s="54" t="s">
        <v>159</v>
      </c>
      <c r="C269" s="81" t="s">
        <v>152</v>
      </c>
      <c r="D269" s="107" t="s">
        <v>16</v>
      </c>
      <c r="E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</row>
    <row r="270" spans="1:66" ht="12" customHeight="1" x14ac:dyDescent="0.3">
      <c r="A270" s="154" t="s">
        <v>200</v>
      </c>
      <c r="B270" s="52" t="s">
        <v>155</v>
      </c>
      <c r="C270" s="96" t="s">
        <v>152</v>
      </c>
      <c r="D270" s="116" t="s">
        <v>14</v>
      </c>
      <c r="E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</row>
    <row r="271" spans="1:66" ht="12" customHeight="1" x14ac:dyDescent="0.3">
      <c r="A271" s="155"/>
      <c r="B271" s="53" t="s">
        <v>156</v>
      </c>
      <c r="C271" s="63" t="s">
        <v>152</v>
      </c>
      <c r="D271" s="105" t="s">
        <v>13</v>
      </c>
      <c r="E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</row>
    <row r="272" spans="1:66" ht="12" customHeight="1" x14ac:dyDescent="0.3">
      <c r="A272" s="155"/>
      <c r="B272" s="53" t="s">
        <v>156</v>
      </c>
      <c r="C272" s="63" t="s">
        <v>152</v>
      </c>
      <c r="D272" s="105" t="s">
        <v>2</v>
      </c>
      <c r="E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</row>
    <row r="273" spans="1:68" ht="12" customHeight="1" x14ac:dyDescent="0.3">
      <c r="A273" s="155"/>
      <c r="B273" s="53" t="s">
        <v>156</v>
      </c>
      <c r="C273" s="56" t="s">
        <v>153</v>
      </c>
      <c r="D273" s="105" t="s">
        <v>12</v>
      </c>
      <c r="E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</row>
    <row r="274" spans="1:68" ht="12" customHeight="1" x14ac:dyDescent="0.3">
      <c r="A274" s="155"/>
      <c r="B274" s="53" t="s">
        <v>156</v>
      </c>
      <c r="C274" s="56" t="s">
        <v>153</v>
      </c>
      <c r="D274" s="105" t="s">
        <v>16</v>
      </c>
      <c r="E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</row>
    <row r="275" spans="1:68" ht="12" customHeight="1" x14ac:dyDescent="0.3">
      <c r="A275" s="155"/>
      <c r="B275" s="91" t="s">
        <v>160</v>
      </c>
      <c r="C275" s="56" t="s">
        <v>153</v>
      </c>
      <c r="D275" s="105" t="s">
        <v>13</v>
      </c>
      <c r="E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</row>
    <row r="276" spans="1:68" ht="12" customHeight="1" x14ac:dyDescent="0.3">
      <c r="A276" s="155"/>
      <c r="B276" s="91" t="s">
        <v>160</v>
      </c>
      <c r="C276" s="56" t="s">
        <v>153</v>
      </c>
      <c r="D276" s="105" t="s">
        <v>15</v>
      </c>
      <c r="E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</row>
    <row r="277" spans="1:68" ht="12" customHeight="1" x14ac:dyDescent="0.3">
      <c r="A277" s="155"/>
      <c r="B277" s="91" t="s">
        <v>214</v>
      </c>
      <c r="C277" s="56" t="s">
        <v>153</v>
      </c>
      <c r="D277" s="105" t="s">
        <v>2</v>
      </c>
      <c r="E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</row>
    <row r="278" spans="1:68" ht="12" customHeight="1" x14ac:dyDescent="0.3">
      <c r="A278" s="155"/>
      <c r="B278" s="91" t="s">
        <v>157</v>
      </c>
      <c r="C278" s="63" t="s">
        <v>152</v>
      </c>
      <c r="D278" s="105" t="s">
        <v>12</v>
      </c>
      <c r="E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</row>
    <row r="279" spans="1:68" ht="12" customHeight="1" x14ac:dyDescent="0.3">
      <c r="A279" s="155"/>
      <c r="B279" s="91" t="s">
        <v>157</v>
      </c>
      <c r="C279" s="63" t="s">
        <v>152</v>
      </c>
      <c r="D279" s="105" t="s">
        <v>2</v>
      </c>
      <c r="E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ht="12" customHeight="1" x14ac:dyDescent="0.3">
      <c r="A280" s="155"/>
      <c r="B280" s="91" t="s">
        <v>157</v>
      </c>
      <c r="C280" s="63" t="s">
        <v>152</v>
      </c>
      <c r="D280" s="105" t="s">
        <v>14</v>
      </c>
      <c r="E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8" ht="12" customHeight="1" x14ac:dyDescent="0.3">
      <c r="A281" s="155"/>
      <c r="B281" s="91" t="s">
        <v>157</v>
      </c>
      <c r="C281" s="63" t="s">
        <v>152</v>
      </c>
      <c r="D281" s="105" t="s">
        <v>13</v>
      </c>
      <c r="E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8" ht="12" customHeight="1" x14ac:dyDescent="0.3">
      <c r="A282" s="155"/>
      <c r="B282" s="91" t="s">
        <v>157</v>
      </c>
      <c r="C282" s="63" t="s">
        <v>152</v>
      </c>
      <c r="D282" s="105" t="s">
        <v>16</v>
      </c>
      <c r="E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8" ht="12" customHeight="1" x14ac:dyDescent="0.3">
      <c r="A283" s="155"/>
      <c r="B283" s="53" t="s">
        <v>158</v>
      </c>
      <c r="C283" s="63" t="s">
        <v>152</v>
      </c>
      <c r="D283" s="105" t="s">
        <v>2</v>
      </c>
      <c r="E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1:68" ht="12" customHeight="1" x14ac:dyDescent="0.3">
      <c r="A284" s="155"/>
      <c r="B284" s="53" t="s">
        <v>159</v>
      </c>
      <c r="C284" s="63" t="s">
        <v>152</v>
      </c>
      <c r="D284" s="105" t="s">
        <v>2</v>
      </c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</row>
    <row r="285" spans="1:68" ht="12" customHeight="1" thickBot="1" x14ac:dyDescent="0.35">
      <c r="A285" s="156"/>
      <c r="B285" s="54" t="s">
        <v>159</v>
      </c>
      <c r="C285" s="56" t="s">
        <v>153</v>
      </c>
      <c r="D285" s="105" t="s">
        <v>13</v>
      </c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</row>
    <row r="286" spans="1:68" ht="12" customHeight="1" x14ac:dyDescent="0.3">
      <c r="A286" s="154" t="s">
        <v>201</v>
      </c>
      <c r="B286" s="52" t="s">
        <v>156</v>
      </c>
      <c r="C286" s="55" t="s">
        <v>152</v>
      </c>
      <c r="D286" s="114" t="s">
        <v>20</v>
      </c>
      <c r="E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1:68" ht="12" customHeight="1" x14ac:dyDescent="0.3">
      <c r="A287" s="155"/>
      <c r="B287" s="53" t="s">
        <v>156</v>
      </c>
      <c r="C287" s="63" t="s">
        <v>152</v>
      </c>
      <c r="D287" s="105" t="s">
        <v>14</v>
      </c>
      <c r="E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1:68" ht="12" customHeight="1" x14ac:dyDescent="0.3">
      <c r="A288" s="155"/>
      <c r="B288" s="64" t="s">
        <v>160</v>
      </c>
      <c r="C288" s="57" t="s">
        <v>154</v>
      </c>
      <c r="D288" s="106" t="s">
        <v>14</v>
      </c>
      <c r="E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8" ht="12" customHeight="1" x14ac:dyDescent="0.3">
      <c r="A289" s="155"/>
      <c r="B289" s="64" t="s">
        <v>160</v>
      </c>
      <c r="C289" s="57" t="s">
        <v>154</v>
      </c>
      <c r="D289" s="106" t="s">
        <v>21</v>
      </c>
      <c r="E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8" ht="12" customHeight="1" x14ac:dyDescent="0.3">
      <c r="A290" s="155"/>
      <c r="B290" s="64" t="s">
        <v>160</v>
      </c>
      <c r="C290" s="57" t="s">
        <v>154</v>
      </c>
      <c r="D290" s="106" t="s">
        <v>13</v>
      </c>
      <c r="E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8" ht="12" customHeight="1" x14ac:dyDescent="0.3">
      <c r="A291" s="155"/>
      <c r="B291" s="91" t="s">
        <v>157</v>
      </c>
      <c r="C291" s="63" t="s">
        <v>152</v>
      </c>
      <c r="D291" s="106" t="s">
        <v>14</v>
      </c>
      <c r="E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8" ht="12" customHeight="1" x14ac:dyDescent="0.3">
      <c r="A292" s="155"/>
      <c r="B292" s="91" t="s">
        <v>157</v>
      </c>
      <c r="C292" s="63" t="s">
        <v>152</v>
      </c>
      <c r="D292" s="106" t="s">
        <v>21</v>
      </c>
      <c r="E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1:68" ht="12" customHeight="1" x14ac:dyDescent="0.3">
      <c r="A293" s="155"/>
      <c r="B293" s="91" t="s">
        <v>157</v>
      </c>
      <c r="C293" s="63" t="s">
        <v>152</v>
      </c>
      <c r="D293" s="106" t="s">
        <v>13</v>
      </c>
      <c r="E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8" ht="12" customHeight="1" x14ac:dyDescent="0.3">
      <c r="A294" s="155"/>
      <c r="B294" s="91" t="s">
        <v>157</v>
      </c>
      <c r="C294" s="63" t="s">
        <v>152</v>
      </c>
      <c r="D294" s="106" t="s">
        <v>20</v>
      </c>
      <c r="E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8" ht="12" customHeight="1" x14ac:dyDescent="0.3">
      <c r="A295" s="155"/>
      <c r="B295" s="91" t="s">
        <v>157</v>
      </c>
      <c r="C295" s="63" t="s">
        <v>152</v>
      </c>
      <c r="D295" s="106" t="s">
        <v>23</v>
      </c>
      <c r="E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8" ht="12" customHeight="1" thickBot="1" x14ac:dyDescent="0.35">
      <c r="A296" s="156"/>
      <c r="B296" s="54" t="s">
        <v>159</v>
      </c>
      <c r="C296" s="63" t="s">
        <v>152</v>
      </c>
      <c r="D296" s="105" t="s">
        <v>20</v>
      </c>
      <c r="E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</row>
    <row r="297" spans="1:68" ht="12" customHeight="1" x14ac:dyDescent="0.3">
      <c r="A297" s="154" t="s">
        <v>203</v>
      </c>
      <c r="B297" s="93" t="s">
        <v>156</v>
      </c>
      <c r="C297" s="83" t="s">
        <v>153</v>
      </c>
      <c r="D297" s="104" t="s">
        <v>0</v>
      </c>
      <c r="E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</row>
    <row r="298" spans="1:68" ht="12" customHeight="1" x14ac:dyDescent="0.3">
      <c r="A298" s="155"/>
      <c r="B298" s="64" t="s">
        <v>156</v>
      </c>
      <c r="C298" s="56" t="s">
        <v>153</v>
      </c>
      <c r="D298" s="106" t="s">
        <v>2</v>
      </c>
      <c r="E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</row>
    <row r="299" spans="1:68" ht="12" customHeight="1" x14ac:dyDescent="0.3">
      <c r="A299" s="155"/>
      <c r="B299" s="64" t="s">
        <v>160</v>
      </c>
      <c r="C299" s="56" t="s">
        <v>153</v>
      </c>
      <c r="D299" s="113" t="s">
        <v>30</v>
      </c>
      <c r="E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</row>
    <row r="300" spans="1:68" ht="12" customHeight="1" x14ac:dyDescent="0.3">
      <c r="A300" s="155"/>
      <c r="B300" s="64" t="s">
        <v>160</v>
      </c>
      <c r="C300" s="56" t="s">
        <v>153</v>
      </c>
      <c r="D300" s="106" t="s">
        <v>2</v>
      </c>
      <c r="E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</row>
    <row r="301" spans="1:68" ht="12" customHeight="1" x14ac:dyDescent="0.3">
      <c r="A301" s="155"/>
      <c r="B301" s="64" t="s">
        <v>160</v>
      </c>
      <c r="C301" s="56" t="s">
        <v>153</v>
      </c>
      <c r="D301" s="113" t="s">
        <v>0</v>
      </c>
      <c r="E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</row>
    <row r="302" spans="1:68" ht="12" customHeight="1" x14ac:dyDescent="0.3">
      <c r="A302" s="155"/>
      <c r="B302" s="64" t="s">
        <v>157</v>
      </c>
      <c r="C302" s="57" t="s">
        <v>154</v>
      </c>
      <c r="D302" s="113" t="s">
        <v>15</v>
      </c>
      <c r="E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ht="12" customHeight="1" x14ac:dyDescent="0.3">
      <c r="A303" s="155"/>
      <c r="B303" s="64" t="s">
        <v>157</v>
      </c>
      <c r="C303" s="57" t="s">
        <v>154</v>
      </c>
      <c r="D303" s="113" t="s">
        <v>22</v>
      </c>
      <c r="E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8" ht="12" customHeight="1" x14ac:dyDescent="0.3">
      <c r="A304" s="155"/>
      <c r="B304" s="64" t="s">
        <v>157</v>
      </c>
      <c r="C304" s="57" t="s">
        <v>154</v>
      </c>
      <c r="D304" s="113" t="s">
        <v>0</v>
      </c>
      <c r="E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12" customHeight="1" x14ac:dyDescent="0.3">
      <c r="A305" s="155"/>
      <c r="B305" s="64" t="s">
        <v>157</v>
      </c>
      <c r="C305" s="57" t="s">
        <v>154</v>
      </c>
      <c r="D305" s="113" t="s">
        <v>30</v>
      </c>
      <c r="E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ht="12" customHeight="1" thickBot="1" x14ac:dyDescent="0.35">
      <c r="A306" s="156"/>
      <c r="B306" s="54" t="s">
        <v>157</v>
      </c>
      <c r="C306" s="66" t="s">
        <v>154</v>
      </c>
      <c r="D306" s="107" t="s">
        <v>2</v>
      </c>
      <c r="E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ht="12" customHeight="1" x14ac:dyDescent="0.3">
      <c r="A307" s="154" t="s">
        <v>223</v>
      </c>
      <c r="B307" s="93" t="s">
        <v>155</v>
      </c>
      <c r="C307" s="57" t="s">
        <v>154</v>
      </c>
      <c r="D307" s="106" t="s">
        <v>5</v>
      </c>
      <c r="E307" s="95" t="s">
        <v>220</v>
      </c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1:67" ht="12" customHeight="1" x14ac:dyDescent="0.3">
      <c r="A308" s="155"/>
      <c r="B308" s="64" t="s">
        <v>156</v>
      </c>
      <c r="C308" s="57" t="s">
        <v>154</v>
      </c>
      <c r="D308" s="113" t="s">
        <v>0</v>
      </c>
      <c r="E308" s="95" t="s">
        <v>221</v>
      </c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  <row r="309" spans="1:67" ht="12" customHeight="1" x14ac:dyDescent="0.3">
      <c r="A309" s="155"/>
      <c r="B309" s="53" t="s">
        <v>156</v>
      </c>
      <c r="C309" s="57" t="s">
        <v>154</v>
      </c>
      <c r="D309" s="113" t="s">
        <v>219</v>
      </c>
      <c r="E309" s="95" t="s">
        <v>221</v>
      </c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</row>
    <row r="310" spans="1:67" ht="12" customHeight="1" x14ac:dyDescent="0.3">
      <c r="A310" s="155"/>
      <c r="B310" s="64" t="s">
        <v>156</v>
      </c>
      <c r="C310" s="63" t="s">
        <v>152</v>
      </c>
      <c r="D310" s="105" t="s">
        <v>5</v>
      </c>
      <c r="E310" s="95" t="s">
        <v>220</v>
      </c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</row>
    <row r="311" spans="1:67" ht="12" customHeight="1" x14ac:dyDescent="0.3">
      <c r="A311" s="155"/>
      <c r="B311" s="53" t="s">
        <v>156</v>
      </c>
      <c r="C311" s="63" t="s">
        <v>152</v>
      </c>
      <c r="D311" s="113" t="s">
        <v>23</v>
      </c>
      <c r="E311" s="95" t="s">
        <v>220</v>
      </c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</row>
    <row r="312" spans="1:67" ht="12" customHeight="1" x14ac:dyDescent="0.3">
      <c r="A312" s="155"/>
      <c r="B312" s="64" t="s">
        <v>160</v>
      </c>
      <c r="C312" s="63" t="s">
        <v>152</v>
      </c>
      <c r="D312" s="113" t="s">
        <v>0</v>
      </c>
      <c r="E312" s="95" t="s">
        <v>221</v>
      </c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</row>
    <row r="313" spans="1:67" ht="12" customHeight="1" x14ac:dyDescent="0.3">
      <c r="A313" s="155"/>
      <c r="B313" s="64" t="s">
        <v>160</v>
      </c>
      <c r="C313" s="63" t="s">
        <v>152</v>
      </c>
      <c r="D313" s="113" t="s">
        <v>219</v>
      </c>
      <c r="E313" s="95" t="s">
        <v>221</v>
      </c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ht="12" customHeight="1" x14ac:dyDescent="0.3">
      <c r="A314" s="155"/>
      <c r="B314" s="64" t="s">
        <v>160</v>
      </c>
      <c r="C314" s="63" t="s">
        <v>152</v>
      </c>
      <c r="D314" s="113" t="s">
        <v>23</v>
      </c>
      <c r="E314" s="95" t="s">
        <v>221</v>
      </c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ht="12" customHeight="1" x14ac:dyDescent="0.3">
      <c r="A315" s="155"/>
      <c r="B315" s="64" t="s">
        <v>159</v>
      </c>
      <c r="C315" s="63" t="s">
        <v>152</v>
      </c>
      <c r="D315" s="113" t="s">
        <v>5</v>
      </c>
      <c r="E315" s="95" t="s">
        <v>220</v>
      </c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ht="12" customHeight="1" thickBot="1" x14ac:dyDescent="0.35">
      <c r="A316" s="156"/>
      <c r="B316" s="64" t="s">
        <v>159</v>
      </c>
      <c r="C316" s="90" t="s">
        <v>153</v>
      </c>
      <c r="D316" s="113" t="s">
        <v>0</v>
      </c>
      <c r="E316" s="95" t="s">
        <v>222</v>
      </c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ht="12" customHeight="1" x14ac:dyDescent="0.3">
      <c r="A317" s="154" t="s">
        <v>204</v>
      </c>
      <c r="B317" s="93" t="s">
        <v>155</v>
      </c>
      <c r="C317" s="55" t="s">
        <v>152</v>
      </c>
      <c r="D317" s="112" t="s">
        <v>3</v>
      </c>
      <c r="E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ht="12" customHeight="1" x14ac:dyDescent="0.3">
      <c r="A318" s="155"/>
      <c r="B318" s="64" t="s">
        <v>155</v>
      </c>
      <c r="C318" s="57" t="s">
        <v>154</v>
      </c>
      <c r="D318" s="113" t="s">
        <v>2</v>
      </c>
      <c r="E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ht="12" customHeight="1" x14ac:dyDescent="0.3">
      <c r="A319" s="155"/>
      <c r="B319" s="64" t="s">
        <v>156</v>
      </c>
      <c r="C319" s="63" t="s">
        <v>152</v>
      </c>
      <c r="D319" s="113" t="s">
        <v>31</v>
      </c>
      <c r="E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</row>
    <row r="320" spans="1:67" ht="12" customHeight="1" x14ac:dyDescent="0.3">
      <c r="A320" s="155"/>
      <c r="B320" s="53" t="s">
        <v>156</v>
      </c>
      <c r="C320" s="63" t="s">
        <v>152</v>
      </c>
      <c r="D320" s="105" t="s">
        <v>0</v>
      </c>
      <c r="E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</row>
    <row r="321" spans="1:68" ht="12" customHeight="1" x14ac:dyDescent="0.3">
      <c r="A321" s="155"/>
      <c r="B321" s="53" t="s">
        <v>156</v>
      </c>
      <c r="C321" s="57" t="s">
        <v>154</v>
      </c>
      <c r="D321" s="105" t="s">
        <v>3</v>
      </c>
      <c r="E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</row>
    <row r="322" spans="1:68" ht="12" customHeight="1" x14ac:dyDescent="0.3">
      <c r="A322" s="155"/>
      <c r="B322" s="53" t="s">
        <v>156</v>
      </c>
      <c r="C322" s="57" t="s">
        <v>154</v>
      </c>
      <c r="D322" s="105" t="s">
        <v>2</v>
      </c>
      <c r="E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</row>
    <row r="323" spans="1:68" ht="12" customHeight="1" x14ac:dyDescent="0.3">
      <c r="A323" s="155"/>
      <c r="B323" s="53" t="s">
        <v>160</v>
      </c>
      <c r="C323" s="56" t="s">
        <v>153</v>
      </c>
      <c r="D323" s="105" t="s">
        <v>5</v>
      </c>
      <c r="E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</row>
    <row r="324" spans="1:68" ht="12" customHeight="1" x14ac:dyDescent="0.3">
      <c r="A324" s="155"/>
      <c r="B324" s="53" t="s">
        <v>160</v>
      </c>
      <c r="C324" s="56" t="s">
        <v>153</v>
      </c>
      <c r="D324" s="105" t="s">
        <v>3</v>
      </c>
      <c r="E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</row>
    <row r="325" spans="1:68" ht="12" customHeight="1" x14ac:dyDescent="0.3">
      <c r="A325" s="155"/>
      <c r="B325" s="53" t="s">
        <v>160</v>
      </c>
      <c r="C325" s="56" t="s">
        <v>153</v>
      </c>
      <c r="D325" s="105" t="s">
        <v>2</v>
      </c>
      <c r="E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</row>
    <row r="326" spans="1:68" ht="12" customHeight="1" x14ac:dyDescent="0.3">
      <c r="A326" s="155"/>
      <c r="B326" s="53" t="s">
        <v>157</v>
      </c>
      <c r="C326" s="63" t="s">
        <v>152</v>
      </c>
      <c r="D326" s="105" t="s">
        <v>5</v>
      </c>
      <c r="E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</row>
    <row r="327" spans="1:68" ht="12" customHeight="1" x14ac:dyDescent="0.3">
      <c r="A327" s="155"/>
      <c r="B327" s="53" t="s">
        <v>157</v>
      </c>
      <c r="C327" s="63" t="s">
        <v>152</v>
      </c>
      <c r="D327" s="105" t="s">
        <v>31</v>
      </c>
      <c r="E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8" ht="12" customHeight="1" x14ac:dyDescent="0.3">
      <c r="A328" s="155"/>
      <c r="B328" s="64" t="s">
        <v>157</v>
      </c>
      <c r="C328" s="63" t="s">
        <v>152</v>
      </c>
      <c r="D328" s="105" t="s">
        <v>0</v>
      </c>
      <c r="E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8" ht="12" customHeight="1" x14ac:dyDescent="0.3">
      <c r="A329" s="155"/>
      <c r="B329" s="64" t="s">
        <v>157</v>
      </c>
      <c r="C329" s="63" t="s">
        <v>152</v>
      </c>
      <c r="D329" s="105" t="s">
        <v>3</v>
      </c>
      <c r="E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8" ht="12" customHeight="1" x14ac:dyDescent="0.3">
      <c r="A330" s="155"/>
      <c r="B330" s="64" t="s">
        <v>157</v>
      </c>
      <c r="C330" s="63" t="s">
        <v>152</v>
      </c>
      <c r="D330" s="105" t="s">
        <v>2</v>
      </c>
      <c r="E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8" ht="12" customHeight="1" x14ac:dyDescent="0.3">
      <c r="A331" s="155"/>
      <c r="B331" s="64" t="s">
        <v>158</v>
      </c>
      <c r="C331" s="56" t="s">
        <v>153</v>
      </c>
      <c r="D331" s="105" t="s">
        <v>3</v>
      </c>
      <c r="E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8" ht="12" customHeight="1" x14ac:dyDescent="0.3">
      <c r="A332" s="155"/>
      <c r="B332" s="64" t="s">
        <v>158</v>
      </c>
      <c r="C332" s="57" t="s">
        <v>154</v>
      </c>
      <c r="D332" s="105" t="s">
        <v>2</v>
      </c>
      <c r="E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8" ht="12" customHeight="1" thickBot="1" x14ac:dyDescent="0.35">
      <c r="A333" s="156"/>
      <c r="B333" s="54" t="s">
        <v>159</v>
      </c>
      <c r="C333" s="81" t="s">
        <v>152</v>
      </c>
      <c r="D333" s="107" t="s">
        <v>31</v>
      </c>
      <c r="E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8" ht="12" customHeight="1" x14ac:dyDescent="0.3">
      <c r="A334" s="154" t="s">
        <v>238</v>
      </c>
      <c r="B334" s="93" t="s">
        <v>155</v>
      </c>
      <c r="C334" s="57" t="s">
        <v>154</v>
      </c>
      <c r="D334" s="106" t="s">
        <v>3</v>
      </c>
      <c r="E334" s="95" t="s">
        <v>222</v>
      </c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8" ht="12" customHeight="1" x14ac:dyDescent="0.3">
      <c r="A335" s="155"/>
      <c r="B335" s="64" t="s">
        <v>156</v>
      </c>
      <c r="C335" s="57" t="s">
        <v>154</v>
      </c>
      <c r="D335" s="105" t="s">
        <v>3</v>
      </c>
      <c r="E335" s="95" t="s">
        <v>221</v>
      </c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8" ht="12" customHeight="1" x14ac:dyDescent="0.3">
      <c r="A336" s="155"/>
      <c r="B336" s="53" t="s">
        <v>156</v>
      </c>
      <c r="C336" s="57" t="s">
        <v>154</v>
      </c>
      <c r="D336" s="105" t="s">
        <v>2</v>
      </c>
      <c r="E336" s="95" t="s">
        <v>221</v>
      </c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8" ht="12" customHeight="1" x14ac:dyDescent="0.3">
      <c r="A337" s="155"/>
      <c r="B337" s="64" t="s">
        <v>160</v>
      </c>
      <c r="C337" s="56" t="s">
        <v>153</v>
      </c>
      <c r="D337" s="105" t="s">
        <v>5</v>
      </c>
      <c r="E337" s="95" t="s">
        <v>221</v>
      </c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8" ht="12" customHeight="1" x14ac:dyDescent="0.3">
      <c r="A338" s="155"/>
      <c r="B338" s="64" t="s">
        <v>160</v>
      </c>
      <c r="C338" s="56" t="s">
        <v>153</v>
      </c>
      <c r="D338" s="105" t="s">
        <v>3</v>
      </c>
      <c r="E338" s="95" t="s">
        <v>221</v>
      </c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8" ht="12" customHeight="1" x14ac:dyDescent="0.3">
      <c r="A339" s="155"/>
      <c r="B339" s="64" t="s">
        <v>160</v>
      </c>
      <c r="C339" s="56" t="s">
        <v>153</v>
      </c>
      <c r="D339" s="105" t="s">
        <v>2</v>
      </c>
      <c r="E339" s="95" t="s">
        <v>221</v>
      </c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8" ht="12" customHeight="1" x14ac:dyDescent="0.3">
      <c r="A340" s="155"/>
      <c r="B340" s="64" t="s">
        <v>158</v>
      </c>
      <c r="C340" s="63" t="s">
        <v>152</v>
      </c>
      <c r="D340" s="105" t="s">
        <v>3</v>
      </c>
      <c r="E340" s="95" t="s">
        <v>222</v>
      </c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8" ht="12" customHeight="1" x14ac:dyDescent="0.3">
      <c r="A341" s="155"/>
      <c r="B341" s="64" t="s">
        <v>159</v>
      </c>
      <c r="C341" s="63" t="s">
        <v>152</v>
      </c>
      <c r="D341" s="113" t="s">
        <v>2</v>
      </c>
      <c r="E341" s="95" t="s">
        <v>221</v>
      </c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8" ht="12" customHeight="1" thickBot="1" x14ac:dyDescent="0.35">
      <c r="A342" s="155"/>
      <c r="B342" s="64" t="s">
        <v>159</v>
      </c>
      <c r="C342" s="57" t="s">
        <v>154</v>
      </c>
      <c r="D342" s="105" t="s">
        <v>3</v>
      </c>
      <c r="E342" s="95" t="s">
        <v>222</v>
      </c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8" ht="12" customHeight="1" x14ac:dyDescent="0.3">
      <c r="A343" s="154" t="s">
        <v>205</v>
      </c>
      <c r="B343" s="52" t="s">
        <v>155</v>
      </c>
      <c r="C343" s="55" t="s">
        <v>152</v>
      </c>
      <c r="D343" s="114" t="s">
        <v>4</v>
      </c>
      <c r="E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</row>
    <row r="344" spans="1:68" ht="12" customHeight="1" x14ac:dyDescent="0.3">
      <c r="A344" s="155"/>
      <c r="B344" s="53" t="s">
        <v>156</v>
      </c>
      <c r="C344" s="63" t="s">
        <v>152</v>
      </c>
      <c r="D344" s="105" t="s">
        <v>5</v>
      </c>
      <c r="E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</row>
    <row r="345" spans="1:68" ht="12" customHeight="1" x14ac:dyDescent="0.3">
      <c r="A345" s="155"/>
      <c r="B345" s="53" t="s">
        <v>156</v>
      </c>
      <c r="C345" s="63" t="s">
        <v>152</v>
      </c>
      <c r="D345" s="105" t="s">
        <v>4</v>
      </c>
      <c r="E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</row>
    <row r="346" spans="1:68" ht="12" customHeight="1" x14ac:dyDescent="0.3">
      <c r="A346" s="155"/>
      <c r="B346" s="53" t="s">
        <v>160</v>
      </c>
      <c r="C346" s="56" t="s">
        <v>153</v>
      </c>
      <c r="D346" s="105" t="s">
        <v>5</v>
      </c>
      <c r="E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</row>
    <row r="347" spans="1:68" ht="12" customHeight="1" x14ac:dyDescent="0.3">
      <c r="A347" s="155"/>
      <c r="B347" s="53" t="s">
        <v>160</v>
      </c>
      <c r="C347" s="56" t="s">
        <v>153</v>
      </c>
      <c r="D347" s="105" t="s">
        <v>3</v>
      </c>
      <c r="E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</row>
    <row r="348" spans="1:68" ht="12" customHeight="1" x14ac:dyDescent="0.3">
      <c r="A348" s="155"/>
      <c r="B348" s="53" t="s">
        <v>160</v>
      </c>
      <c r="C348" s="56" t="s">
        <v>153</v>
      </c>
      <c r="D348" s="105" t="s">
        <v>4</v>
      </c>
      <c r="E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</row>
    <row r="349" spans="1:68" ht="12" customHeight="1" x14ac:dyDescent="0.3">
      <c r="A349" s="155"/>
      <c r="B349" s="53" t="s">
        <v>157</v>
      </c>
      <c r="C349" s="57" t="s">
        <v>154</v>
      </c>
      <c r="D349" s="105" t="s">
        <v>2</v>
      </c>
      <c r="E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ht="12" customHeight="1" x14ac:dyDescent="0.3">
      <c r="A350" s="155"/>
      <c r="B350" s="53" t="s">
        <v>157</v>
      </c>
      <c r="C350" s="57" t="s">
        <v>154</v>
      </c>
      <c r="D350" s="105" t="s">
        <v>3</v>
      </c>
      <c r="E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8" ht="12" customHeight="1" x14ac:dyDescent="0.3">
      <c r="A351" s="155"/>
      <c r="B351" s="53" t="s">
        <v>157</v>
      </c>
      <c r="C351" s="57" t="s">
        <v>154</v>
      </c>
      <c r="D351" s="105" t="s">
        <v>23</v>
      </c>
      <c r="E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8" ht="12" customHeight="1" x14ac:dyDescent="0.3">
      <c r="A352" s="155"/>
      <c r="B352" s="53" t="s">
        <v>157</v>
      </c>
      <c r="C352" s="57" t="s">
        <v>154</v>
      </c>
      <c r="D352" s="105" t="s">
        <v>5</v>
      </c>
      <c r="E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8" ht="12" customHeight="1" x14ac:dyDescent="0.3">
      <c r="A353" s="155"/>
      <c r="B353" s="53" t="s">
        <v>157</v>
      </c>
      <c r="C353" s="57" t="s">
        <v>154</v>
      </c>
      <c r="D353" s="105" t="s">
        <v>4</v>
      </c>
      <c r="E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8" ht="12" customHeight="1" thickBot="1" x14ac:dyDescent="0.35">
      <c r="A354" s="156"/>
      <c r="B354" s="54" t="s">
        <v>158</v>
      </c>
      <c r="C354" s="81" t="s">
        <v>152</v>
      </c>
      <c r="D354" s="107" t="s">
        <v>5</v>
      </c>
      <c r="E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8" ht="12" customHeight="1" x14ac:dyDescent="0.3">
      <c r="A355" s="154" t="s">
        <v>208</v>
      </c>
      <c r="B355" s="52" t="s">
        <v>156</v>
      </c>
      <c r="C355" s="55" t="s">
        <v>152</v>
      </c>
      <c r="D355" s="114" t="s">
        <v>5</v>
      </c>
      <c r="E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8" ht="12" customHeight="1" x14ac:dyDescent="0.3">
      <c r="A356" s="155"/>
      <c r="B356" s="53" t="s">
        <v>156</v>
      </c>
      <c r="C356" s="63" t="s">
        <v>152</v>
      </c>
      <c r="D356" s="105" t="s">
        <v>3</v>
      </c>
      <c r="E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8" ht="12" customHeight="1" x14ac:dyDescent="0.3">
      <c r="A357" s="155"/>
      <c r="B357" s="53" t="s">
        <v>156</v>
      </c>
      <c r="C357" s="56" t="s">
        <v>153</v>
      </c>
      <c r="D357" s="105" t="s">
        <v>0</v>
      </c>
      <c r="E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</row>
    <row r="358" spans="1:68" ht="12" customHeight="1" x14ac:dyDescent="0.3">
      <c r="A358" s="155"/>
      <c r="B358" s="53" t="s">
        <v>156</v>
      </c>
      <c r="C358" s="56" t="s">
        <v>153</v>
      </c>
      <c r="D358" s="105" t="s">
        <v>1</v>
      </c>
      <c r="E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</row>
    <row r="359" spans="1:68" ht="12" customHeight="1" x14ac:dyDescent="0.3">
      <c r="A359" s="155"/>
      <c r="B359" s="53" t="s">
        <v>160</v>
      </c>
      <c r="C359" s="56" t="s">
        <v>153</v>
      </c>
      <c r="D359" s="105" t="s">
        <v>3</v>
      </c>
      <c r="E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</row>
    <row r="360" spans="1:68" ht="12" customHeight="1" x14ac:dyDescent="0.3">
      <c r="A360" s="155"/>
      <c r="B360" s="64" t="s">
        <v>160</v>
      </c>
      <c r="C360" s="56" t="s">
        <v>153</v>
      </c>
      <c r="D360" s="105" t="s">
        <v>1</v>
      </c>
      <c r="E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</row>
    <row r="361" spans="1:68" ht="12" customHeight="1" x14ac:dyDescent="0.3">
      <c r="A361" s="155"/>
      <c r="B361" s="64" t="s">
        <v>160</v>
      </c>
      <c r="C361" s="56" t="s">
        <v>153</v>
      </c>
      <c r="D361" s="105" t="s">
        <v>0</v>
      </c>
      <c r="E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</row>
    <row r="362" spans="1:68" ht="12" customHeight="1" x14ac:dyDescent="0.3">
      <c r="A362" s="155"/>
      <c r="B362" s="64" t="s">
        <v>160</v>
      </c>
      <c r="C362" s="57" t="s">
        <v>154</v>
      </c>
      <c r="D362" s="105" t="s">
        <v>5</v>
      </c>
      <c r="E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</row>
    <row r="363" spans="1:68" ht="12" customHeight="1" x14ac:dyDescent="0.3">
      <c r="A363" s="155"/>
      <c r="B363" s="64" t="s">
        <v>160</v>
      </c>
      <c r="C363" s="57" t="s">
        <v>154</v>
      </c>
      <c r="D363" s="105" t="s">
        <v>2</v>
      </c>
      <c r="E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ht="12" customHeight="1" x14ac:dyDescent="0.3">
      <c r="A364" s="155"/>
      <c r="B364" s="64" t="s">
        <v>160</v>
      </c>
      <c r="C364" s="57" t="s">
        <v>154</v>
      </c>
      <c r="D364" s="105" t="s">
        <v>4</v>
      </c>
      <c r="E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8" ht="12" customHeight="1" x14ac:dyDescent="0.3">
      <c r="A365" s="155"/>
      <c r="B365" s="64" t="s">
        <v>157</v>
      </c>
      <c r="C365" s="56" t="s">
        <v>153</v>
      </c>
      <c r="D365" s="105" t="s">
        <v>5</v>
      </c>
      <c r="E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8" ht="12" customHeight="1" x14ac:dyDescent="0.3">
      <c r="A366" s="155"/>
      <c r="B366" s="64" t="s">
        <v>157</v>
      </c>
      <c r="C366" s="56" t="s">
        <v>153</v>
      </c>
      <c r="D366" s="105" t="s">
        <v>215</v>
      </c>
      <c r="E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8" ht="12" customHeight="1" x14ac:dyDescent="0.3">
      <c r="A367" s="155"/>
      <c r="B367" s="64" t="s">
        <v>157</v>
      </c>
      <c r="C367" s="56" t="s">
        <v>153</v>
      </c>
      <c r="D367" s="105" t="s">
        <v>0</v>
      </c>
      <c r="E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8" ht="12" customHeight="1" x14ac:dyDescent="0.3">
      <c r="A368" s="155"/>
      <c r="B368" s="64" t="s">
        <v>157</v>
      </c>
      <c r="C368" s="56" t="s">
        <v>153</v>
      </c>
      <c r="D368" s="105" t="s">
        <v>2</v>
      </c>
      <c r="E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8" ht="12" customHeight="1" x14ac:dyDescent="0.3">
      <c r="A369" s="155"/>
      <c r="B369" s="64" t="s">
        <v>157</v>
      </c>
      <c r="C369" s="56" t="s">
        <v>153</v>
      </c>
      <c r="D369" s="105" t="s">
        <v>3</v>
      </c>
      <c r="E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8" ht="12" customHeight="1" x14ac:dyDescent="0.3">
      <c r="A370" s="155"/>
      <c r="B370" s="64" t="s">
        <v>158</v>
      </c>
      <c r="C370" s="63" t="s">
        <v>152</v>
      </c>
      <c r="D370" s="105" t="s">
        <v>0</v>
      </c>
      <c r="E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</row>
    <row r="371" spans="1:68" ht="12" customHeight="1" thickBot="1" x14ac:dyDescent="0.35">
      <c r="A371" s="156"/>
      <c r="B371" s="54" t="s">
        <v>158</v>
      </c>
      <c r="C371" s="86" t="s">
        <v>153</v>
      </c>
      <c r="D371" s="107" t="s">
        <v>2</v>
      </c>
      <c r="E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</row>
    <row r="372" spans="1:68" ht="12" customHeight="1" x14ac:dyDescent="0.3">
      <c r="A372" s="154" t="s">
        <v>232</v>
      </c>
      <c r="B372" s="52" t="s">
        <v>155</v>
      </c>
      <c r="C372" s="55" t="s">
        <v>152</v>
      </c>
      <c r="D372" s="114" t="s">
        <v>227</v>
      </c>
      <c r="E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</row>
    <row r="373" spans="1:68" ht="12" customHeight="1" x14ac:dyDescent="0.3">
      <c r="A373" s="155"/>
      <c r="B373" s="64" t="s">
        <v>160</v>
      </c>
      <c r="C373" s="57" t="s">
        <v>154</v>
      </c>
      <c r="D373" s="105" t="s">
        <v>228</v>
      </c>
      <c r="E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</row>
    <row r="374" spans="1:68" ht="12" customHeight="1" x14ac:dyDescent="0.3">
      <c r="A374" s="155"/>
      <c r="B374" s="64" t="s">
        <v>160</v>
      </c>
      <c r="C374" s="57" t="s">
        <v>154</v>
      </c>
      <c r="D374" s="105" t="s">
        <v>227</v>
      </c>
      <c r="E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</row>
    <row r="375" spans="1:68" ht="12" customHeight="1" x14ac:dyDescent="0.3">
      <c r="A375" s="155"/>
      <c r="B375" s="64" t="s">
        <v>160</v>
      </c>
      <c r="C375" s="57" t="s">
        <v>154</v>
      </c>
      <c r="D375" s="105" t="s">
        <v>229</v>
      </c>
      <c r="E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</row>
    <row r="376" spans="1:68" ht="12" customHeight="1" x14ac:dyDescent="0.3">
      <c r="A376" s="155"/>
      <c r="B376" s="53" t="s">
        <v>157</v>
      </c>
      <c r="C376" s="63" t="s">
        <v>152</v>
      </c>
      <c r="D376" s="105" t="s">
        <v>228</v>
      </c>
      <c r="E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</row>
    <row r="377" spans="1:68" ht="12" customHeight="1" x14ac:dyDescent="0.3">
      <c r="A377" s="155"/>
      <c r="B377" s="53" t="s">
        <v>157</v>
      </c>
      <c r="C377" s="63" t="s">
        <v>152</v>
      </c>
      <c r="D377" s="105" t="s">
        <v>227</v>
      </c>
      <c r="E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ht="12" customHeight="1" x14ac:dyDescent="0.3">
      <c r="A378" s="155"/>
      <c r="B378" s="64" t="s">
        <v>157</v>
      </c>
      <c r="C378" s="63" t="s">
        <v>152</v>
      </c>
      <c r="D378" s="105" t="s">
        <v>229</v>
      </c>
      <c r="E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6"/>
      <c r="AP378" s="76"/>
      <c r="AQ378" s="76"/>
      <c r="AR378" s="76"/>
      <c r="AS378" s="76"/>
      <c r="AT378" s="75"/>
      <c r="AU378" s="75"/>
      <c r="AV378" s="76"/>
      <c r="AW378" s="76"/>
      <c r="AX378" s="76"/>
      <c r="AY378" s="76"/>
      <c r="AZ378" s="76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/>
      <c r="BP378"/>
    </row>
    <row r="379" spans="1:68" ht="12" customHeight="1" x14ac:dyDescent="0.3">
      <c r="A379" s="155"/>
      <c r="B379" s="64" t="s">
        <v>157</v>
      </c>
      <c r="C379" s="63" t="s">
        <v>152</v>
      </c>
      <c r="D379" s="105" t="s">
        <v>3</v>
      </c>
    </row>
    <row r="380" spans="1:68" ht="12" customHeight="1" x14ac:dyDescent="0.3">
      <c r="A380" s="155"/>
      <c r="B380" s="64" t="s">
        <v>157</v>
      </c>
      <c r="C380" s="63" t="s">
        <v>152</v>
      </c>
      <c r="D380" s="105" t="s">
        <v>0</v>
      </c>
    </row>
    <row r="381" spans="1:68" ht="12" customHeight="1" x14ac:dyDescent="0.3">
      <c r="A381" s="155"/>
      <c r="B381" s="64" t="s">
        <v>158</v>
      </c>
      <c r="C381" s="63" t="s">
        <v>152</v>
      </c>
      <c r="D381" s="105" t="s">
        <v>228</v>
      </c>
    </row>
    <row r="382" spans="1:68" ht="12" customHeight="1" x14ac:dyDescent="0.3">
      <c r="A382" s="155"/>
      <c r="B382" s="64" t="s">
        <v>159</v>
      </c>
      <c r="C382" s="56" t="s">
        <v>153</v>
      </c>
      <c r="D382" s="105" t="s">
        <v>228</v>
      </c>
    </row>
    <row r="383" spans="1:68" ht="12" customHeight="1" thickBot="1" x14ac:dyDescent="0.35">
      <c r="A383" s="156"/>
      <c r="B383" s="54" t="s">
        <v>159</v>
      </c>
      <c r="C383" s="66" t="s">
        <v>154</v>
      </c>
      <c r="D383" s="107" t="s">
        <v>227</v>
      </c>
    </row>
    <row r="384" spans="1:68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</sheetData>
  <mergeCells count="36">
    <mergeCell ref="A372:A383"/>
    <mergeCell ref="A286:A296"/>
    <mergeCell ref="A224:A233"/>
    <mergeCell ref="A234:A245"/>
    <mergeCell ref="A246:A255"/>
    <mergeCell ref="A257:A269"/>
    <mergeCell ref="A307:A316"/>
    <mergeCell ref="A297:A306"/>
    <mergeCell ref="A317:A333"/>
    <mergeCell ref="A343:A354"/>
    <mergeCell ref="A355:A371"/>
    <mergeCell ref="A270:A285"/>
    <mergeCell ref="A334:A342"/>
    <mergeCell ref="A187:A210"/>
    <mergeCell ref="A211:A223"/>
    <mergeCell ref="V1:X1"/>
    <mergeCell ref="Y1:Y2"/>
    <mergeCell ref="A2:A10"/>
    <mergeCell ref="A11:A24"/>
    <mergeCell ref="A25:A35"/>
    <mergeCell ref="S1:U1"/>
    <mergeCell ref="F1:F2"/>
    <mergeCell ref="G1:I1"/>
    <mergeCell ref="J1:L1"/>
    <mergeCell ref="M1:O1"/>
    <mergeCell ref="P1:R1"/>
    <mergeCell ref="A109:A124"/>
    <mergeCell ref="A125:A145"/>
    <mergeCell ref="A146:A159"/>
    <mergeCell ref="A160:A174"/>
    <mergeCell ref="A175:A186"/>
    <mergeCell ref="A36:A52"/>
    <mergeCell ref="A53:A68"/>
    <mergeCell ref="A69:A79"/>
    <mergeCell ref="A80:A89"/>
    <mergeCell ref="A90:A10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2323-724A-4450-9F15-165BA2C7CB61}">
  <sheetPr>
    <pageSetUpPr fitToPage="1"/>
  </sheetPr>
  <dimension ref="A1:BN482"/>
  <sheetViews>
    <sheetView showGridLines="0" topLeftCell="A90" zoomScaleNormal="100" workbookViewId="0">
      <pane xSplit="4" topLeftCell="E1" activePane="topRight" state="frozen"/>
      <selection activeCell="A22" sqref="A22"/>
      <selection pane="topRight" activeCell="I341" sqref="I341:J341"/>
    </sheetView>
  </sheetViews>
  <sheetFormatPr defaultColWidth="8.88671875" defaultRowHeight="14.4" x14ac:dyDescent="0.3"/>
  <cols>
    <col min="1" max="1" width="15.33203125" style="1" customWidth="1"/>
    <col min="2" max="2" width="10.77734375" style="1" customWidth="1"/>
    <col min="3" max="3" width="10.88671875" style="1" customWidth="1"/>
    <col min="4" max="4" width="13.5546875" style="1" customWidth="1"/>
    <col min="5" max="5" width="2" style="1" customWidth="1"/>
    <col min="6" max="6" width="16.77734375" style="1" customWidth="1"/>
    <col min="7" max="24" width="4.77734375" style="1" customWidth="1"/>
    <col min="25" max="25" width="11" style="1" customWidth="1"/>
    <col min="26" max="26" width="5.6640625" style="1" bestFit="1" customWidth="1"/>
    <col min="27" max="27" width="6.6640625" style="1" bestFit="1" customWidth="1"/>
    <col min="28" max="28" width="5.77734375" style="1" customWidth="1"/>
    <col min="29" max="29" width="6.109375" style="1" bestFit="1" customWidth="1"/>
    <col min="30" max="30" width="5.88671875" style="1" bestFit="1" customWidth="1"/>
    <col min="31" max="31" width="5.6640625" style="1" bestFit="1" customWidth="1"/>
    <col min="32" max="32" width="7.77734375" style="1" bestFit="1" customWidth="1"/>
    <col min="33" max="34" width="8.5546875" style="1" bestFit="1" customWidth="1"/>
    <col min="35" max="35" width="7.5546875" style="1" bestFit="1" customWidth="1"/>
    <col min="36" max="36" width="7.33203125" style="1" bestFit="1" customWidth="1"/>
    <col min="37" max="37" width="5.88671875" style="1" bestFit="1" customWidth="1"/>
    <col min="38" max="38" width="5.6640625" style="1" bestFit="1" customWidth="1"/>
    <col min="39" max="39" width="7.109375" style="1" bestFit="1" customWidth="1"/>
    <col min="40" max="41" width="8.5546875" style="1" bestFit="1" customWidth="1"/>
    <col min="42" max="42" width="5.88671875" style="1" bestFit="1" customWidth="1"/>
    <col min="43" max="43" width="6.6640625" style="1" bestFit="1" customWidth="1"/>
    <col min="44" max="44" width="5.88671875" style="1" bestFit="1" customWidth="1"/>
    <col min="45" max="45" width="5.6640625" style="1" bestFit="1" customWidth="1"/>
    <col min="46" max="47" width="8.44140625" style="1" bestFit="1" customWidth="1"/>
    <col min="48" max="48" width="7.21875" style="1" bestFit="1" customWidth="1"/>
    <col min="49" max="49" width="6.6640625" style="1" bestFit="1" customWidth="1"/>
    <col min="50" max="50" width="8.44140625" style="1" bestFit="1" customWidth="1"/>
    <col min="51" max="51" width="5.88671875" style="1" bestFit="1" customWidth="1"/>
    <col min="52" max="52" width="5.6640625" style="1" bestFit="1" customWidth="1"/>
    <col min="53" max="53" width="8.44140625" style="1" bestFit="1" customWidth="1"/>
    <col min="54" max="54" width="6.88671875" style="1" bestFit="1" customWidth="1"/>
    <col min="55" max="55" width="8.5546875" style="1" bestFit="1" customWidth="1"/>
    <col min="56" max="56" width="6.88671875" style="1" bestFit="1" customWidth="1"/>
    <col min="57" max="57" width="6.109375" style="1" bestFit="1" customWidth="1"/>
    <col min="58" max="58" width="5.88671875" style="1" bestFit="1" customWidth="1"/>
    <col min="59" max="59" width="5.6640625" style="1" bestFit="1" customWidth="1"/>
    <col min="60" max="60" width="8.44140625" style="1" bestFit="1" customWidth="1"/>
    <col min="61" max="61" width="7.44140625" style="1" bestFit="1" customWidth="1"/>
    <col min="62" max="62" width="8.5546875" style="1" bestFit="1" customWidth="1"/>
    <col min="63" max="63" width="7.33203125" style="1" bestFit="1" customWidth="1"/>
    <col min="64" max="64" width="7.44140625" style="1" bestFit="1" customWidth="1"/>
    <col min="65" max="66" width="10.6640625" style="1" customWidth="1"/>
    <col min="67" max="16384" width="8.88671875" style="1"/>
  </cols>
  <sheetData>
    <row r="1" spans="1:66" ht="21.6" customHeight="1" thickBot="1" x14ac:dyDescent="0.35">
      <c r="A1" s="77"/>
      <c r="B1" s="79" t="s">
        <v>149</v>
      </c>
      <c r="C1" s="80" t="s">
        <v>150</v>
      </c>
      <c r="D1" s="88" t="s">
        <v>151</v>
      </c>
      <c r="F1" s="162" t="s">
        <v>172</v>
      </c>
      <c r="G1" s="157" t="s">
        <v>173</v>
      </c>
      <c r="H1" s="158"/>
      <c r="I1" s="159"/>
      <c r="J1" s="157" t="s">
        <v>174</v>
      </c>
      <c r="K1" s="158"/>
      <c r="L1" s="159"/>
      <c r="M1" s="157" t="s">
        <v>175</v>
      </c>
      <c r="N1" s="158"/>
      <c r="O1" s="159"/>
      <c r="P1" s="157" t="s">
        <v>176</v>
      </c>
      <c r="Q1" s="158"/>
      <c r="R1" s="159"/>
      <c r="S1" s="157" t="s">
        <v>177</v>
      </c>
      <c r="T1" s="158"/>
      <c r="U1" s="159"/>
      <c r="V1" s="157" t="s">
        <v>178</v>
      </c>
      <c r="W1" s="158"/>
      <c r="X1" s="159"/>
      <c r="Y1" s="160" t="s">
        <v>179</v>
      </c>
    </row>
    <row r="2" spans="1:66" ht="12" customHeight="1" thickBot="1" x14ac:dyDescent="0.35">
      <c r="A2" s="154" t="s">
        <v>181</v>
      </c>
      <c r="B2" s="52" t="s">
        <v>155</v>
      </c>
      <c r="C2" s="55" t="s">
        <v>152</v>
      </c>
      <c r="D2" s="104" t="s">
        <v>86</v>
      </c>
      <c r="E2"/>
      <c r="F2" s="163"/>
      <c r="G2" s="70" t="s">
        <v>152</v>
      </c>
      <c r="H2" s="71" t="s">
        <v>153</v>
      </c>
      <c r="I2" s="72" t="s">
        <v>154</v>
      </c>
      <c r="J2" s="70" t="s">
        <v>152</v>
      </c>
      <c r="K2" s="71" t="s">
        <v>153</v>
      </c>
      <c r="L2" s="72" t="s">
        <v>154</v>
      </c>
      <c r="M2" s="70" t="s">
        <v>152</v>
      </c>
      <c r="N2" s="71" t="s">
        <v>153</v>
      </c>
      <c r="O2" s="72" t="s">
        <v>154</v>
      </c>
      <c r="P2" s="70" t="s">
        <v>152</v>
      </c>
      <c r="Q2" s="71" t="s">
        <v>153</v>
      </c>
      <c r="R2" s="72" t="s">
        <v>154</v>
      </c>
      <c r="S2" s="70" t="s">
        <v>152</v>
      </c>
      <c r="T2" s="71" t="s">
        <v>153</v>
      </c>
      <c r="U2" s="72" t="s">
        <v>154</v>
      </c>
      <c r="V2" s="70" t="s">
        <v>152</v>
      </c>
      <c r="W2" s="71" t="s">
        <v>153</v>
      </c>
      <c r="X2" s="72" t="s">
        <v>154</v>
      </c>
      <c r="Y2" s="161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6" ht="12" customHeight="1" x14ac:dyDescent="0.3">
      <c r="A3" s="155"/>
      <c r="B3" s="53" t="s">
        <v>155</v>
      </c>
      <c r="C3" s="56" t="s">
        <v>153</v>
      </c>
      <c r="D3" s="106" t="s">
        <v>83</v>
      </c>
      <c r="E3"/>
      <c r="F3" s="101" t="s">
        <v>81</v>
      </c>
      <c r="G3" s="52">
        <f t="shared" ref="G3:G49" si="0">COUNTIFS($D$2:$D$482,F3,$C$2:$C$482,"Gold",$B$2:$B$482,"Singles")</f>
        <v>1</v>
      </c>
      <c r="H3" s="60">
        <f t="shared" ref="H3:H49" si="1">COUNTIFS($D$2:$D$482,F3,$C$2:$C$482,"Silver",$B$2:$B$482,"Singles")</f>
        <v>0</v>
      </c>
      <c r="I3" s="60">
        <f t="shared" ref="I3:I49" si="2">COUNTIFS($D$2:$D$482,F3,$C$2:$C$482,"Bronze",$B$2:$B$482,"Singles")</f>
        <v>1</v>
      </c>
      <c r="J3" s="69">
        <f t="shared" ref="J3:J49" si="3">COUNTIFS($D$2:$D$482,F3,$C$2:$C$482,"Gold",$B$2:$B$482,"Doubles")</f>
        <v>1</v>
      </c>
      <c r="K3" s="60">
        <f t="shared" ref="K3:K49" si="4">COUNTIFS($D$2:$D$482,F3,$C$2:$C$482,"Silver",$B$2:$B$482,"Doubles")</f>
        <v>2</v>
      </c>
      <c r="L3" s="60">
        <f t="shared" ref="L3:L49" si="5">COUNTIFS($D$2:$D$482,F3,$C$2:$C$482,"Bronze",$B$2:$B$482,"Doubles")</f>
        <v>1</v>
      </c>
      <c r="M3" s="69">
        <f t="shared" ref="M3:M49" si="6">COUNTIFS($D$2:$D$482,F3,$C$2:$C$482,"Gold",$B$2:$B$482,"Trios")</f>
        <v>2</v>
      </c>
      <c r="N3" s="60">
        <f t="shared" ref="N3:N49" si="7">COUNTIFS($D$2:$D$482,F3,$C$2:$C$482,"Silver",$B$2:$B$482,"Trios")</f>
        <v>3</v>
      </c>
      <c r="O3" s="60">
        <f t="shared" ref="O3:O49" si="8">COUNTIFS($D$2:$D$482,F3,$C$2:$C$482,"Bronze",$B$2:$B$482,"Trios")</f>
        <v>1</v>
      </c>
      <c r="P3" s="69">
        <f t="shared" ref="P3:P49" si="9">COUNTIFS($D$2:$D$482,F3,$C$2:$C$482,"Gold",$B$2:$B$482,"Team")</f>
        <v>4</v>
      </c>
      <c r="Q3" s="60">
        <f t="shared" ref="Q3:Q49" si="10">COUNTIFS($D$2:$D$482,F3,$C$2:$C$482,"Silver",$B$2:$B$482,"Team")</f>
        <v>1</v>
      </c>
      <c r="R3" s="60">
        <f t="shared" ref="R3:R49" si="11">COUNTIFS($D$2:$D$482,F3,$C$2:$C$482,"Bronze",$B$2:$B$482,"Team")</f>
        <v>1</v>
      </c>
      <c r="S3" s="69">
        <f t="shared" ref="S3:S49" si="12">COUNTIFS($D$2:$D$482,F3,$C$2:$C$482,"Gold",$B$2:$B$482,"All Events")</f>
        <v>0</v>
      </c>
      <c r="T3" s="60">
        <f t="shared" ref="T3:T49" si="13">COUNTIFS($D$2:$D$482,F3,$C$2:$C$482,"Silver",$B$2:$B$482,"All Events")</f>
        <v>0</v>
      </c>
      <c r="U3" s="60">
        <f t="shared" ref="U3:U49" si="14">COUNTIFS($D$2:$D$482,F3,$C$2:$C$482,"Bronze",$B$2:$B$482,"All Events")</f>
        <v>1</v>
      </c>
      <c r="V3" s="69">
        <f t="shared" ref="V3:V49" si="15">COUNTIFS($D$2:$D$482,F3,$C$2:$C$482,"Gold",$B$2:$B$482,"Masters")</f>
        <v>1</v>
      </c>
      <c r="W3" s="60">
        <f t="shared" ref="W3:W49" si="16">COUNTIFS($D$2:$D$482,F3,$C$2:$C$482,"Silver",$B$2:$B$482,"Masters")</f>
        <v>0</v>
      </c>
      <c r="X3" s="60">
        <f t="shared" ref="X3:X49" si="17">COUNTIFS($D$2:$D$482,F3,$C$2:$C$482,"Bronze",$B$2:$B$482,"Masters")</f>
        <v>0</v>
      </c>
      <c r="Y3" s="29">
        <f>SUM(G3:X3)</f>
        <v>20</v>
      </c>
      <c r="Z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6" ht="12" customHeight="1" x14ac:dyDescent="0.3">
      <c r="A4" s="155"/>
      <c r="B4" s="53" t="s">
        <v>155</v>
      </c>
      <c r="C4" s="57" t="s">
        <v>154</v>
      </c>
      <c r="D4" s="106" t="s">
        <v>81</v>
      </c>
      <c r="E4"/>
      <c r="F4" s="102" t="s">
        <v>83</v>
      </c>
      <c r="G4" s="69">
        <f t="shared" si="0"/>
        <v>0</v>
      </c>
      <c r="H4" s="60">
        <f t="shared" si="1"/>
        <v>1</v>
      </c>
      <c r="I4" s="60">
        <f t="shared" si="2"/>
        <v>1</v>
      </c>
      <c r="J4" s="69">
        <f t="shared" si="3"/>
        <v>0</v>
      </c>
      <c r="K4" s="60">
        <f t="shared" si="4"/>
        <v>1</v>
      </c>
      <c r="L4" s="60">
        <f t="shared" si="5"/>
        <v>1</v>
      </c>
      <c r="M4" s="69">
        <f t="shared" si="6"/>
        <v>2</v>
      </c>
      <c r="N4" s="60">
        <f t="shared" si="7"/>
        <v>0</v>
      </c>
      <c r="O4" s="60">
        <f t="shared" si="8"/>
        <v>1</v>
      </c>
      <c r="P4" s="69">
        <f t="shared" si="9"/>
        <v>4</v>
      </c>
      <c r="Q4" s="60">
        <f t="shared" si="10"/>
        <v>0</v>
      </c>
      <c r="R4" s="60">
        <f t="shared" si="11"/>
        <v>1</v>
      </c>
      <c r="S4" s="69">
        <f t="shared" si="12"/>
        <v>0</v>
      </c>
      <c r="T4" s="60">
        <f t="shared" si="13"/>
        <v>0</v>
      </c>
      <c r="U4" s="60">
        <f t="shared" si="14"/>
        <v>0</v>
      </c>
      <c r="V4" s="69">
        <f t="shared" si="15"/>
        <v>0</v>
      </c>
      <c r="W4" s="60">
        <f t="shared" si="16"/>
        <v>0</v>
      </c>
      <c r="X4" s="60">
        <f t="shared" si="17"/>
        <v>0</v>
      </c>
      <c r="Y4" s="29">
        <f>SUM(G4:X4)</f>
        <v>12</v>
      </c>
      <c r="Z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6" ht="12" customHeight="1" x14ac:dyDescent="0.3">
      <c r="A5" s="155"/>
      <c r="B5" s="53" t="s">
        <v>156</v>
      </c>
      <c r="C5" s="63" t="s">
        <v>152</v>
      </c>
      <c r="D5" s="105" t="s">
        <v>81</v>
      </c>
      <c r="E5"/>
      <c r="F5" s="102" t="s">
        <v>115</v>
      </c>
      <c r="G5" s="69">
        <f t="shared" si="0"/>
        <v>0</v>
      </c>
      <c r="H5" s="60">
        <f t="shared" si="1"/>
        <v>0</v>
      </c>
      <c r="I5" s="60">
        <f t="shared" si="2"/>
        <v>0</v>
      </c>
      <c r="J5" s="69">
        <f t="shared" si="3"/>
        <v>1</v>
      </c>
      <c r="K5" s="60">
        <f t="shared" si="4"/>
        <v>0</v>
      </c>
      <c r="L5" s="60">
        <f t="shared" si="5"/>
        <v>0</v>
      </c>
      <c r="M5" s="69">
        <f t="shared" si="6"/>
        <v>0</v>
      </c>
      <c r="N5" s="60">
        <f t="shared" si="7"/>
        <v>1</v>
      </c>
      <c r="O5" s="60">
        <f t="shared" si="8"/>
        <v>0</v>
      </c>
      <c r="P5" s="69">
        <f t="shared" si="9"/>
        <v>1</v>
      </c>
      <c r="Q5" s="60">
        <f t="shared" si="10"/>
        <v>0</v>
      </c>
      <c r="R5" s="60">
        <f t="shared" si="11"/>
        <v>0</v>
      </c>
      <c r="S5" s="69">
        <f t="shared" si="12"/>
        <v>0</v>
      </c>
      <c r="T5" s="60">
        <f t="shared" si="13"/>
        <v>0</v>
      </c>
      <c r="U5" s="60">
        <f t="shared" si="14"/>
        <v>0</v>
      </c>
      <c r="V5" s="69">
        <f t="shared" si="15"/>
        <v>0</v>
      </c>
      <c r="W5" s="60">
        <f t="shared" si="16"/>
        <v>0</v>
      </c>
      <c r="X5" s="60">
        <f t="shared" si="17"/>
        <v>0</v>
      </c>
      <c r="Y5" s="29">
        <f t="shared" ref="Y5:Y47" si="18">SUM(G5:X5)</f>
        <v>3</v>
      </c>
      <c r="Z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6" ht="12" customHeight="1" x14ac:dyDescent="0.3">
      <c r="A6" s="155"/>
      <c r="B6" s="53" t="s">
        <v>156</v>
      </c>
      <c r="C6" s="63" t="s">
        <v>152</v>
      </c>
      <c r="D6" s="105" t="s">
        <v>115</v>
      </c>
      <c r="E6"/>
      <c r="F6" s="102" t="s">
        <v>86</v>
      </c>
      <c r="G6" s="69">
        <f t="shared" si="0"/>
        <v>3</v>
      </c>
      <c r="H6" s="60">
        <f t="shared" si="1"/>
        <v>4</v>
      </c>
      <c r="I6" s="60">
        <f t="shared" si="2"/>
        <v>0</v>
      </c>
      <c r="J6" s="69">
        <f t="shared" si="3"/>
        <v>2</v>
      </c>
      <c r="K6" s="60">
        <f t="shared" si="4"/>
        <v>3</v>
      </c>
      <c r="L6" s="60">
        <f t="shared" si="5"/>
        <v>2</v>
      </c>
      <c r="M6" s="69">
        <f t="shared" si="6"/>
        <v>4</v>
      </c>
      <c r="N6" s="60">
        <f t="shared" si="7"/>
        <v>4</v>
      </c>
      <c r="O6" s="60">
        <f t="shared" si="8"/>
        <v>3</v>
      </c>
      <c r="P6" s="69">
        <f t="shared" si="9"/>
        <v>10</v>
      </c>
      <c r="Q6" s="60">
        <f t="shared" si="10"/>
        <v>3</v>
      </c>
      <c r="R6" s="60">
        <f t="shared" si="11"/>
        <v>2</v>
      </c>
      <c r="S6" s="69">
        <f t="shared" si="12"/>
        <v>3</v>
      </c>
      <c r="T6" s="60">
        <f t="shared" si="13"/>
        <v>2</v>
      </c>
      <c r="U6" s="60">
        <f t="shared" si="14"/>
        <v>0</v>
      </c>
      <c r="V6" s="69">
        <f t="shared" si="15"/>
        <v>2</v>
      </c>
      <c r="W6" s="60">
        <f t="shared" si="16"/>
        <v>3</v>
      </c>
      <c r="X6" s="60">
        <f t="shared" si="17"/>
        <v>2</v>
      </c>
      <c r="Y6" s="29">
        <f t="shared" si="18"/>
        <v>52</v>
      </c>
      <c r="Z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6" ht="12" customHeight="1" x14ac:dyDescent="0.3">
      <c r="A7" s="155"/>
      <c r="B7" s="53" t="s">
        <v>156</v>
      </c>
      <c r="C7" s="56" t="s">
        <v>153</v>
      </c>
      <c r="D7" s="105" t="s">
        <v>86</v>
      </c>
      <c r="E7"/>
      <c r="F7" s="102" t="s">
        <v>116</v>
      </c>
      <c r="G7" s="69">
        <f t="shared" si="0"/>
        <v>0</v>
      </c>
      <c r="H7" s="60">
        <f t="shared" si="1"/>
        <v>0</v>
      </c>
      <c r="I7" s="60">
        <f t="shared" si="2"/>
        <v>0</v>
      </c>
      <c r="J7" s="69">
        <f t="shared" si="3"/>
        <v>0</v>
      </c>
      <c r="K7" s="60">
        <f t="shared" si="4"/>
        <v>0</v>
      </c>
      <c r="L7" s="60">
        <f t="shared" si="5"/>
        <v>0</v>
      </c>
      <c r="M7" s="69">
        <f t="shared" si="6"/>
        <v>0</v>
      </c>
      <c r="N7" s="60">
        <f t="shared" si="7"/>
        <v>0</v>
      </c>
      <c r="O7" s="60">
        <f t="shared" si="8"/>
        <v>0</v>
      </c>
      <c r="P7" s="69">
        <f t="shared" si="9"/>
        <v>1</v>
      </c>
      <c r="Q7" s="60">
        <f t="shared" si="10"/>
        <v>0</v>
      </c>
      <c r="R7" s="60">
        <f t="shared" si="11"/>
        <v>0</v>
      </c>
      <c r="S7" s="69">
        <f t="shared" si="12"/>
        <v>0</v>
      </c>
      <c r="T7" s="60">
        <f t="shared" si="13"/>
        <v>0</v>
      </c>
      <c r="U7" s="60">
        <f t="shared" si="14"/>
        <v>0</v>
      </c>
      <c r="V7" s="69">
        <f t="shared" si="15"/>
        <v>0</v>
      </c>
      <c r="W7" s="60">
        <f t="shared" si="16"/>
        <v>0</v>
      </c>
      <c r="X7" s="60">
        <f t="shared" si="17"/>
        <v>0</v>
      </c>
      <c r="Y7" s="29">
        <f t="shared" si="18"/>
        <v>1</v>
      </c>
      <c r="Z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6" ht="12" customHeight="1" x14ac:dyDescent="0.3">
      <c r="A8" s="155"/>
      <c r="B8" s="53" t="s">
        <v>156</v>
      </c>
      <c r="C8" s="56" t="s">
        <v>153</v>
      </c>
      <c r="D8" s="105" t="s">
        <v>83</v>
      </c>
      <c r="E8"/>
      <c r="F8" s="102" t="s">
        <v>162</v>
      </c>
      <c r="G8" s="69">
        <f t="shared" si="0"/>
        <v>0</v>
      </c>
      <c r="H8" s="60">
        <f t="shared" si="1"/>
        <v>0</v>
      </c>
      <c r="I8" s="60">
        <f t="shared" si="2"/>
        <v>0</v>
      </c>
      <c r="J8" s="69">
        <f t="shared" si="3"/>
        <v>0</v>
      </c>
      <c r="K8" s="60">
        <f t="shared" si="4"/>
        <v>0</v>
      </c>
      <c r="L8" s="60">
        <f t="shared" si="5"/>
        <v>0</v>
      </c>
      <c r="M8" s="69">
        <f t="shared" si="6"/>
        <v>0</v>
      </c>
      <c r="N8" s="60">
        <f t="shared" si="7"/>
        <v>1</v>
      </c>
      <c r="O8" s="60">
        <f t="shared" si="8"/>
        <v>0</v>
      </c>
      <c r="P8" s="69">
        <f t="shared" si="9"/>
        <v>0</v>
      </c>
      <c r="Q8" s="60">
        <f t="shared" si="10"/>
        <v>0</v>
      </c>
      <c r="R8" s="60">
        <f t="shared" si="11"/>
        <v>0</v>
      </c>
      <c r="S8" s="69">
        <f t="shared" si="12"/>
        <v>0</v>
      </c>
      <c r="T8" s="60">
        <f t="shared" si="13"/>
        <v>0</v>
      </c>
      <c r="U8" s="60">
        <f t="shared" si="14"/>
        <v>0</v>
      </c>
      <c r="V8" s="69">
        <f t="shared" si="15"/>
        <v>0</v>
      </c>
      <c r="W8" s="60">
        <f t="shared" si="16"/>
        <v>0</v>
      </c>
      <c r="X8" s="60">
        <f t="shared" si="17"/>
        <v>0</v>
      </c>
      <c r="Y8" s="29">
        <f t="shared" si="18"/>
        <v>1</v>
      </c>
      <c r="Z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6" ht="12" customHeight="1" x14ac:dyDescent="0.3">
      <c r="A9" s="155"/>
      <c r="B9" s="53" t="s">
        <v>160</v>
      </c>
      <c r="C9" s="56" t="s">
        <v>153</v>
      </c>
      <c r="D9" s="105" t="s">
        <v>81</v>
      </c>
      <c r="F9" s="102" t="s">
        <v>82</v>
      </c>
      <c r="G9" s="69">
        <f t="shared" si="0"/>
        <v>1</v>
      </c>
      <c r="H9" s="60">
        <f t="shared" si="1"/>
        <v>0</v>
      </c>
      <c r="I9" s="60">
        <f t="shared" si="2"/>
        <v>0</v>
      </c>
      <c r="J9" s="69">
        <f t="shared" si="3"/>
        <v>0</v>
      </c>
      <c r="K9" s="60">
        <f t="shared" si="4"/>
        <v>2</v>
      </c>
      <c r="L9" s="60">
        <f t="shared" si="5"/>
        <v>0</v>
      </c>
      <c r="M9" s="69">
        <f t="shared" si="6"/>
        <v>1</v>
      </c>
      <c r="N9" s="60">
        <f t="shared" si="7"/>
        <v>0</v>
      </c>
      <c r="O9" s="60">
        <f t="shared" si="8"/>
        <v>1</v>
      </c>
      <c r="P9" s="69">
        <f t="shared" si="9"/>
        <v>1</v>
      </c>
      <c r="Q9" s="60">
        <f t="shared" si="10"/>
        <v>0</v>
      </c>
      <c r="R9" s="60">
        <f t="shared" si="11"/>
        <v>0</v>
      </c>
      <c r="S9" s="69">
        <f t="shared" si="12"/>
        <v>1</v>
      </c>
      <c r="T9" s="60">
        <f t="shared" si="13"/>
        <v>0</v>
      </c>
      <c r="U9" s="60">
        <f t="shared" si="14"/>
        <v>0</v>
      </c>
      <c r="V9" s="69">
        <f t="shared" si="15"/>
        <v>0</v>
      </c>
      <c r="W9" s="60">
        <f t="shared" si="16"/>
        <v>0</v>
      </c>
      <c r="X9" s="60">
        <f t="shared" si="17"/>
        <v>0</v>
      </c>
      <c r="Y9" s="29">
        <f t="shared" si="18"/>
        <v>7</v>
      </c>
    </row>
    <row r="10" spans="1:66" ht="12" customHeight="1" x14ac:dyDescent="0.3">
      <c r="A10" s="155"/>
      <c r="B10" s="53" t="s">
        <v>160</v>
      </c>
      <c r="C10" s="56" t="s">
        <v>153</v>
      </c>
      <c r="D10" s="105" t="s">
        <v>115</v>
      </c>
      <c r="F10" s="102" t="s">
        <v>84</v>
      </c>
      <c r="G10" s="69">
        <f t="shared" si="0"/>
        <v>0</v>
      </c>
      <c r="H10" s="60">
        <f t="shared" si="1"/>
        <v>0</v>
      </c>
      <c r="I10" s="60">
        <f t="shared" si="2"/>
        <v>0</v>
      </c>
      <c r="J10" s="69">
        <f t="shared" si="3"/>
        <v>1</v>
      </c>
      <c r="K10" s="60">
        <f t="shared" si="4"/>
        <v>1</v>
      </c>
      <c r="L10" s="60">
        <f t="shared" si="5"/>
        <v>0</v>
      </c>
      <c r="M10" s="69">
        <f t="shared" si="6"/>
        <v>1</v>
      </c>
      <c r="N10" s="60">
        <f t="shared" si="7"/>
        <v>1</v>
      </c>
      <c r="O10" s="60">
        <f t="shared" si="8"/>
        <v>2</v>
      </c>
      <c r="P10" s="69">
        <f t="shared" si="9"/>
        <v>1</v>
      </c>
      <c r="Q10" s="60">
        <f t="shared" si="10"/>
        <v>0</v>
      </c>
      <c r="R10" s="60">
        <f t="shared" si="11"/>
        <v>1</v>
      </c>
      <c r="S10" s="69">
        <f t="shared" si="12"/>
        <v>0</v>
      </c>
      <c r="T10" s="60">
        <f t="shared" si="13"/>
        <v>0</v>
      </c>
      <c r="U10" s="60">
        <f t="shared" si="14"/>
        <v>0</v>
      </c>
      <c r="V10" s="69">
        <f t="shared" si="15"/>
        <v>0</v>
      </c>
      <c r="W10" s="60">
        <f t="shared" si="16"/>
        <v>0</v>
      </c>
      <c r="X10" s="60">
        <f t="shared" si="17"/>
        <v>0</v>
      </c>
      <c r="Y10" s="29">
        <f t="shared" si="18"/>
        <v>8</v>
      </c>
    </row>
    <row r="11" spans="1:66" ht="12" customHeight="1" x14ac:dyDescent="0.3">
      <c r="A11" s="155"/>
      <c r="B11" s="53" t="s">
        <v>160</v>
      </c>
      <c r="C11" s="56" t="s">
        <v>153</v>
      </c>
      <c r="D11" s="106" t="s">
        <v>162</v>
      </c>
      <c r="E11"/>
      <c r="F11" s="102" t="s">
        <v>85</v>
      </c>
      <c r="G11" s="69">
        <f t="shared" si="0"/>
        <v>0</v>
      </c>
      <c r="H11" s="60">
        <f t="shared" si="1"/>
        <v>1</v>
      </c>
      <c r="I11" s="60">
        <f t="shared" si="2"/>
        <v>0</v>
      </c>
      <c r="J11" s="69">
        <f t="shared" si="3"/>
        <v>0</v>
      </c>
      <c r="K11" s="60">
        <f t="shared" si="4"/>
        <v>0</v>
      </c>
      <c r="L11" s="60">
        <f t="shared" si="5"/>
        <v>1</v>
      </c>
      <c r="M11" s="69">
        <f t="shared" si="6"/>
        <v>2</v>
      </c>
      <c r="N11" s="60">
        <f t="shared" si="7"/>
        <v>0</v>
      </c>
      <c r="O11" s="60">
        <f t="shared" si="8"/>
        <v>1</v>
      </c>
      <c r="P11" s="69">
        <f t="shared" si="9"/>
        <v>1</v>
      </c>
      <c r="Q11" s="60">
        <f t="shared" si="10"/>
        <v>1</v>
      </c>
      <c r="R11" s="60">
        <f t="shared" si="11"/>
        <v>1</v>
      </c>
      <c r="S11" s="69">
        <f t="shared" si="12"/>
        <v>2</v>
      </c>
      <c r="T11" s="60">
        <f t="shared" si="13"/>
        <v>0</v>
      </c>
      <c r="U11" s="60">
        <f t="shared" si="14"/>
        <v>0</v>
      </c>
      <c r="V11" s="69">
        <f t="shared" si="15"/>
        <v>0</v>
      </c>
      <c r="W11" s="60">
        <f t="shared" si="16"/>
        <v>1</v>
      </c>
      <c r="X11" s="60">
        <f t="shared" si="17"/>
        <v>0</v>
      </c>
      <c r="Y11" s="29">
        <f t="shared" si="18"/>
        <v>11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ht="12" customHeight="1" x14ac:dyDescent="0.3">
      <c r="A12" s="155"/>
      <c r="B12" s="53" t="s">
        <v>157</v>
      </c>
      <c r="C12" s="63" t="s">
        <v>152</v>
      </c>
      <c r="D12" s="105" t="s">
        <v>81</v>
      </c>
      <c r="E12"/>
      <c r="F12" s="102" t="s">
        <v>87</v>
      </c>
      <c r="G12" s="69">
        <f t="shared" si="0"/>
        <v>0</v>
      </c>
      <c r="H12" s="60">
        <f t="shared" si="1"/>
        <v>0</v>
      </c>
      <c r="I12" s="60">
        <f t="shared" si="2"/>
        <v>0</v>
      </c>
      <c r="J12" s="69">
        <f t="shared" si="3"/>
        <v>0</v>
      </c>
      <c r="K12" s="60">
        <f t="shared" si="4"/>
        <v>1</v>
      </c>
      <c r="L12" s="60">
        <f t="shared" si="5"/>
        <v>0</v>
      </c>
      <c r="M12" s="69">
        <f t="shared" si="6"/>
        <v>0</v>
      </c>
      <c r="N12" s="60">
        <f t="shared" si="7"/>
        <v>1</v>
      </c>
      <c r="O12" s="60">
        <f t="shared" si="8"/>
        <v>0</v>
      </c>
      <c r="P12" s="69">
        <f t="shared" si="9"/>
        <v>1</v>
      </c>
      <c r="Q12" s="60">
        <f t="shared" si="10"/>
        <v>0</v>
      </c>
      <c r="R12" s="60">
        <f t="shared" si="11"/>
        <v>1</v>
      </c>
      <c r="S12" s="69">
        <f t="shared" si="12"/>
        <v>0</v>
      </c>
      <c r="T12" s="60">
        <f t="shared" si="13"/>
        <v>0</v>
      </c>
      <c r="U12" s="60">
        <f t="shared" si="14"/>
        <v>0</v>
      </c>
      <c r="V12" s="69">
        <f t="shared" si="15"/>
        <v>0</v>
      </c>
      <c r="W12" s="60">
        <f t="shared" si="16"/>
        <v>0</v>
      </c>
      <c r="X12" s="60">
        <f t="shared" si="17"/>
        <v>0</v>
      </c>
      <c r="Y12" s="29">
        <f t="shared" si="18"/>
        <v>4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6" ht="12" customHeight="1" x14ac:dyDescent="0.3">
      <c r="A13" s="155"/>
      <c r="B13" s="53" t="s">
        <v>157</v>
      </c>
      <c r="C13" s="63" t="s">
        <v>152</v>
      </c>
      <c r="D13" s="105" t="s">
        <v>115</v>
      </c>
      <c r="E13"/>
      <c r="F13" s="102" t="s">
        <v>88</v>
      </c>
      <c r="G13" s="69">
        <f t="shared" si="0"/>
        <v>0</v>
      </c>
      <c r="H13" s="60">
        <f t="shared" si="1"/>
        <v>1</v>
      </c>
      <c r="I13" s="60">
        <f t="shared" si="2"/>
        <v>0</v>
      </c>
      <c r="J13" s="69">
        <f t="shared" si="3"/>
        <v>1</v>
      </c>
      <c r="K13" s="60">
        <f t="shared" si="4"/>
        <v>0</v>
      </c>
      <c r="L13" s="60">
        <f t="shared" si="5"/>
        <v>0</v>
      </c>
      <c r="M13" s="69">
        <f t="shared" si="6"/>
        <v>0</v>
      </c>
      <c r="N13" s="60">
        <f t="shared" si="7"/>
        <v>1</v>
      </c>
      <c r="O13" s="60">
        <f t="shared" si="8"/>
        <v>0</v>
      </c>
      <c r="P13" s="69">
        <f t="shared" si="9"/>
        <v>0</v>
      </c>
      <c r="Q13" s="60">
        <f t="shared" si="10"/>
        <v>1</v>
      </c>
      <c r="R13" s="60">
        <f t="shared" si="11"/>
        <v>0</v>
      </c>
      <c r="S13" s="69">
        <f t="shared" si="12"/>
        <v>0</v>
      </c>
      <c r="T13" s="60">
        <f t="shared" si="13"/>
        <v>0</v>
      </c>
      <c r="U13" s="60">
        <f t="shared" si="14"/>
        <v>1</v>
      </c>
      <c r="V13" s="69">
        <f t="shared" si="15"/>
        <v>0</v>
      </c>
      <c r="W13" s="60">
        <f t="shared" si="16"/>
        <v>0</v>
      </c>
      <c r="X13" s="60">
        <f t="shared" si="17"/>
        <v>1</v>
      </c>
      <c r="Y13" s="29">
        <f t="shared" si="18"/>
        <v>6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6" ht="12" customHeight="1" x14ac:dyDescent="0.3">
      <c r="A14" s="155"/>
      <c r="B14" s="53" t="s">
        <v>157</v>
      </c>
      <c r="C14" s="63" t="s">
        <v>152</v>
      </c>
      <c r="D14" s="106" t="s">
        <v>86</v>
      </c>
      <c r="E14"/>
      <c r="F14" s="102" t="s">
        <v>89</v>
      </c>
      <c r="G14" s="69">
        <f t="shared" si="0"/>
        <v>0</v>
      </c>
      <c r="H14" s="60">
        <f t="shared" si="1"/>
        <v>0</v>
      </c>
      <c r="I14" s="60">
        <f t="shared" si="2"/>
        <v>0</v>
      </c>
      <c r="J14" s="69">
        <f t="shared" si="3"/>
        <v>0</v>
      </c>
      <c r="K14" s="60">
        <f t="shared" si="4"/>
        <v>0</v>
      </c>
      <c r="L14" s="60">
        <f t="shared" si="5"/>
        <v>0</v>
      </c>
      <c r="M14" s="69">
        <f t="shared" si="6"/>
        <v>0</v>
      </c>
      <c r="N14" s="60">
        <f t="shared" si="7"/>
        <v>1</v>
      </c>
      <c r="O14" s="60">
        <f t="shared" si="8"/>
        <v>0</v>
      </c>
      <c r="P14" s="69">
        <f t="shared" si="9"/>
        <v>1</v>
      </c>
      <c r="Q14" s="60">
        <f t="shared" si="10"/>
        <v>0</v>
      </c>
      <c r="R14" s="60">
        <f t="shared" si="11"/>
        <v>0</v>
      </c>
      <c r="S14" s="69">
        <f t="shared" si="12"/>
        <v>0</v>
      </c>
      <c r="T14" s="60">
        <f t="shared" si="13"/>
        <v>0</v>
      </c>
      <c r="U14" s="60">
        <f t="shared" si="14"/>
        <v>0</v>
      </c>
      <c r="V14" s="69">
        <f t="shared" si="15"/>
        <v>0</v>
      </c>
      <c r="W14" s="60">
        <f t="shared" si="16"/>
        <v>0</v>
      </c>
      <c r="X14" s="60">
        <f t="shared" si="17"/>
        <v>0</v>
      </c>
      <c r="Y14" s="29">
        <f t="shared" si="18"/>
        <v>2</v>
      </c>
      <c r="Z14"/>
      <c r="AA14"/>
      <c r="AB14"/>
      <c r="AC14"/>
      <c r="AD14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6" ht="12" customHeight="1" x14ac:dyDescent="0.3">
      <c r="A15" s="155"/>
      <c r="B15" s="53" t="s">
        <v>157</v>
      </c>
      <c r="C15" s="63" t="s">
        <v>152</v>
      </c>
      <c r="D15" s="106" t="s">
        <v>83</v>
      </c>
      <c r="E15"/>
      <c r="F15" s="102" t="s">
        <v>90</v>
      </c>
      <c r="G15" s="69">
        <f t="shared" si="0"/>
        <v>0</v>
      </c>
      <c r="H15" s="60">
        <f t="shared" si="1"/>
        <v>1</v>
      </c>
      <c r="I15" s="60">
        <f t="shared" si="2"/>
        <v>0</v>
      </c>
      <c r="J15" s="69">
        <f t="shared" si="3"/>
        <v>0</v>
      </c>
      <c r="K15" s="60">
        <f t="shared" si="4"/>
        <v>1</v>
      </c>
      <c r="L15" s="60">
        <f t="shared" si="5"/>
        <v>0</v>
      </c>
      <c r="M15" s="69">
        <f t="shared" si="6"/>
        <v>0</v>
      </c>
      <c r="N15" s="60">
        <f t="shared" si="7"/>
        <v>1</v>
      </c>
      <c r="O15" s="60">
        <f t="shared" si="8"/>
        <v>0</v>
      </c>
      <c r="P15" s="69">
        <f t="shared" si="9"/>
        <v>1</v>
      </c>
      <c r="Q15" s="60">
        <f t="shared" si="10"/>
        <v>0</v>
      </c>
      <c r="R15" s="60">
        <f t="shared" si="11"/>
        <v>0</v>
      </c>
      <c r="S15" s="69">
        <f t="shared" si="12"/>
        <v>0</v>
      </c>
      <c r="T15" s="60">
        <f t="shared" si="13"/>
        <v>1</v>
      </c>
      <c r="U15" s="60">
        <f t="shared" si="14"/>
        <v>0</v>
      </c>
      <c r="V15" s="69">
        <f t="shared" si="15"/>
        <v>1</v>
      </c>
      <c r="W15" s="60">
        <f t="shared" si="16"/>
        <v>0</v>
      </c>
      <c r="X15" s="60">
        <f t="shared" si="17"/>
        <v>0</v>
      </c>
      <c r="Y15" s="29">
        <f t="shared" si="18"/>
        <v>6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6" ht="12" customHeight="1" x14ac:dyDescent="0.3">
      <c r="A16" s="155"/>
      <c r="B16" s="53" t="s">
        <v>157</v>
      </c>
      <c r="C16" s="63" t="s">
        <v>152</v>
      </c>
      <c r="D16" s="106" t="s">
        <v>116</v>
      </c>
      <c r="E16"/>
      <c r="F16" s="102" t="s">
        <v>91</v>
      </c>
      <c r="G16" s="69">
        <f t="shared" si="0"/>
        <v>1</v>
      </c>
      <c r="H16" s="60">
        <f t="shared" si="1"/>
        <v>1</v>
      </c>
      <c r="I16" s="60">
        <f t="shared" si="2"/>
        <v>0</v>
      </c>
      <c r="J16" s="69">
        <f t="shared" si="3"/>
        <v>4</v>
      </c>
      <c r="K16" s="60">
        <f t="shared" si="4"/>
        <v>0</v>
      </c>
      <c r="L16" s="60">
        <f t="shared" si="5"/>
        <v>0</v>
      </c>
      <c r="M16" s="69">
        <f t="shared" si="6"/>
        <v>2</v>
      </c>
      <c r="N16" s="60">
        <f t="shared" si="7"/>
        <v>2</v>
      </c>
      <c r="O16" s="60">
        <f t="shared" si="8"/>
        <v>3</v>
      </c>
      <c r="P16" s="69">
        <f t="shared" si="9"/>
        <v>7</v>
      </c>
      <c r="Q16" s="60">
        <f t="shared" si="10"/>
        <v>0</v>
      </c>
      <c r="R16" s="60">
        <f t="shared" si="11"/>
        <v>1</v>
      </c>
      <c r="S16" s="69">
        <f t="shared" si="12"/>
        <v>2</v>
      </c>
      <c r="T16" s="60">
        <f t="shared" si="13"/>
        <v>1</v>
      </c>
      <c r="U16" s="60">
        <f t="shared" si="14"/>
        <v>0</v>
      </c>
      <c r="V16" s="69">
        <f t="shared" si="15"/>
        <v>2</v>
      </c>
      <c r="W16" s="60">
        <f t="shared" si="16"/>
        <v>0</v>
      </c>
      <c r="X16" s="60">
        <f t="shared" si="17"/>
        <v>0</v>
      </c>
      <c r="Y16" s="29">
        <f t="shared" si="18"/>
        <v>26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6" ht="12" customHeight="1" thickBot="1" x14ac:dyDescent="0.35">
      <c r="A17" s="156"/>
      <c r="B17" s="54" t="s">
        <v>158</v>
      </c>
      <c r="C17" s="81" t="s">
        <v>152</v>
      </c>
      <c r="D17" s="107" t="s">
        <v>86</v>
      </c>
      <c r="E17"/>
      <c r="F17" s="102" t="s">
        <v>92</v>
      </c>
      <c r="G17" s="69">
        <f t="shared" si="0"/>
        <v>0</v>
      </c>
      <c r="H17" s="60">
        <f t="shared" si="1"/>
        <v>0</v>
      </c>
      <c r="I17" s="60">
        <f t="shared" si="2"/>
        <v>0</v>
      </c>
      <c r="J17" s="69">
        <f t="shared" si="3"/>
        <v>0</v>
      </c>
      <c r="K17" s="60">
        <f t="shared" si="4"/>
        <v>1</v>
      </c>
      <c r="L17" s="60">
        <f t="shared" si="5"/>
        <v>0</v>
      </c>
      <c r="M17" s="69">
        <f t="shared" si="6"/>
        <v>0</v>
      </c>
      <c r="N17" s="60">
        <f t="shared" si="7"/>
        <v>0</v>
      </c>
      <c r="O17" s="60">
        <f t="shared" si="8"/>
        <v>1</v>
      </c>
      <c r="P17" s="69">
        <f t="shared" si="9"/>
        <v>0</v>
      </c>
      <c r="Q17" s="60">
        <f t="shared" si="10"/>
        <v>1</v>
      </c>
      <c r="R17" s="60">
        <f t="shared" si="11"/>
        <v>0</v>
      </c>
      <c r="S17" s="69">
        <f t="shared" si="12"/>
        <v>0</v>
      </c>
      <c r="T17" s="60">
        <f t="shared" si="13"/>
        <v>0</v>
      </c>
      <c r="U17" s="60">
        <f t="shared" si="14"/>
        <v>0</v>
      </c>
      <c r="V17" s="69">
        <f t="shared" si="15"/>
        <v>0</v>
      </c>
      <c r="W17" s="60">
        <f t="shared" si="16"/>
        <v>0</v>
      </c>
      <c r="X17" s="60">
        <f t="shared" si="17"/>
        <v>0</v>
      </c>
      <c r="Y17" s="29">
        <f t="shared" si="18"/>
        <v>3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6" ht="12" customHeight="1" x14ac:dyDescent="0.3">
      <c r="A18" s="154" t="s">
        <v>182</v>
      </c>
      <c r="B18" s="52" t="s">
        <v>155</v>
      </c>
      <c r="C18" s="55" t="s">
        <v>152</v>
      </c>
      <c r="D18" s="104" t="s">
        <v>82</v>
      </c>
      <c r="E18"/>
      <c r="F18" s="102" t="s">
        <v>93</v>
      </c>
      <c r="G18" s="69">
        <f t="shared" si="0"/>
        <v>0</v>
      </c>
      <c r="H18" s="60">
        <f t="shared" si="1"/>
        <v>0</v>
      </c>
      <c r="I18" s="60">
        <f t="shared" si="2"/>
        <v>0</v>
      </c>
      <c r="J18" s="69">
        <f t="shared" si="3"/>
        <v>0</v>
      </c>
      <c r="K18" s="60">
        <f t="shared" si="4"/>
        <v>1</v>
      </c>
      <c r="L18" s="60">
        <f t="shared" si="5"/>
        <v>0</v>
      </c>
      <c r="M18" s="69">
        <f t="shared" si="6"/>
        <v>0</v>
      </c>
      <c r="N18" s="60">
        <f t="shared" si="7"/>
        <v>0</v>
      </c>
      <c r="O18" s="60">
        <f t="shared" si="8"/>
        <v>1</v>
      </c>
      <c r="P18" s="69">
        <f t="shared" si="9"/>
        <v>0</v>
      </c>
      <c r="Q18" s="60">
        <f t="shared" si="10"/>
        <v>0</v>
      </c>
      <c r="R18" s="60">
        <f t="shared" si="11"/>
        <v>0</v>
      </c>
      <c r="S18" s="69">
        <f t="shared" si="12"/>
        <v>0</v>
      </c>
      <c r="T18" s="60">
        <f t="shared" si="13"/>
        <v>0</v>
      </c>
      <c r="U18" s="60">
        <f t="shared" si="14"/>
        <v>0</v>
      </c>
      <c r="V18" s="69">
        <f t="shared" si="15"/>
        <v>0</v>
      </c>
      <c r="W18" s="60">
        <f t="shared" si="16"/>
        <v>0</v>
      </c>
      <c r="X18" s="60">
        <f t="shared" si="17"/>
        <v>0</v>
      </c>
      <c r="Y18" s="29">
        <f t="shared" si="18"/>
        <v>2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6" ht="12" customHeight="1" x14ac:dyDescent="0.3">
      <c r="A19" s="155"/>
      <c r="B19" s="53" t="s">
        <v>156</v>
      </c>
      <c r="C19" s="56" t="s">
        <v>153</v>
      </c>
      <c r="D19" s="106" t="s">
        <v>82</v>
      </c>
      <c r="F19" s="102" t="s">
        <v>94</v>
      </c>
      <c r="G19" s="69">
        <f t="shared" si="0"/>
        <v>3</v>
      </c>
      <c r="H19" s="60">
        <f t="shared" si="1"/>
        <v>1</v>
      </c>
      <c r="I19" s="60">
        <f t="shared" si="2"/>
        <v>1</v>
      </c>
      <c r="J19" s="69">
        <f t="shared" si="3"/>
        <v>3</v>
      </c>
      <c r="K19" s="60">
        <f t="shared" si="4"/>
        <v>3</v>
      </c>
      <c r="L19" s="60">
        <f t="shared" si="5"/>
        <v>1</v>
      </c>
      <c r="M19" s="69">
        <f t="shared" si="6"/>
        <v>2</v>
      </c>
      <c r="N19" s="60">
        <f t="shared" si="7"/>
        <v>4</v>
      </c>
      <c r="O19" s="60">
        <f t="shared" si="8"/>
        <v>4</v>
      </c>
      <c r="P19" s="69">
        <f t="shared" si="9"/>
        <v>9</v>
      </c>
      <c r="Q19" s="60">
        <f t="shared" si="10"/>
        <v>2</v>
      </c>
      <c r="R19" s="60">
        <f t="shared" si="11"/>
        <v>1</v>
      </c>
      <c r="S19" s="69">
        <f t="shared" si="12"/>
        <v>1</v>
      </c>
      <c r="T19" s="60">
        <f t="shared" si="13"/>
        <v>2</v>
      </c>
      <c r="U19" s="60">
        <f t="shared" si="14"/>
        <v>2</v>
      </c>
      <c r="V19" s="69">
        <f t="shared" si="15"/>
        <v>3</v>
      </c>
      <c r="W19" s="60">
        <f t="shared" si="16"/>
        <v>0</v>
      </c>
      <c r="X19" s="60">
        <f t="shared" si="17"/>
        <v>3</v>
      </c>
      <c r="Y19" s="29">
        <f t="shared" si="18"/>
        <v>45</v>
      </c>
    </row>
    <row r="20" spans="1:66" ht="12" customHeight="1" x14ac:dyDescent="0.3">
      <c r="A20" s="155"/>
      <c r="B20" s="53" t="s">
        <v>156</v>
      </c>
      <c r="C20" s="56" t="s">
        <v>153</v>
      </c>
      <c r="D20" s="106" t="s">
        <v>81</v>
      </c>
      <c r="F20" s="102" t="s">
        <v>95</v>
      </c>
      <c r="G20" s="69">
        <f t="shared" si="0"/>
        <v>0</v>
      </c>
      <c r="H20" s="60">
        <f t="shared" si="1"/>
        <v>0</v>
      </c>
      <c r="I20" s="60">
        <f t="shared" si="2"/>
        <v>0</v>
      </c>
      <c r="J20" s="69">
        <f t="shared" si="3"/>
        <v>0</v>
      </c>
      <c r="K20" s="60">
        <f t="shared" si="4"/>
        <v>0</v>
      </c>
      <c r="L20" s="60">
        <f t="shared" si="5"/>
        <v>0</v>
      </c>
      <c r="M20" s="69">
        <f t="shared" si="6"/>
        <v>0</v>
      </c>
      <c r="N20" s="60">
        <f t="shared" si="7"/>
        <v>0</v>
      </c>
      <c r="O20" s="60">
        <f t="shared" si="8"/>
        <v>1</v>
      </c>
      <c r="P20" s="69">
        <f t="shared" si="9"/>
        <v>0</v>
      </c>
      <c r="Q20" s="60">
        <f t="shared" si="10"/>
        <v>0</v>
      </c>
      <c r="R20" s="60">
        <f t="shared" si="11"/>
        <v>0</v>
      </c>
      <c r="S20" s="69">
        <f t="shared" si="12"/>
        <v>0</v>
      </c>
      <c r="T20" s="60">
        <f t="shared" si="13"/>
        <v>0</v>
      </c>
      <c r="U20" s="60">
        <f t="shared" si="14"/>
        <v>0</v>
      </c>
      <c r="V20" s="69">
        <f t="shared" si="15"/>
        <v>0</v>
      </c>
      <c r="W20" s="60">
        <f t="shared" si="16"/>
        <v>0</v>
      </c>
      <c r="X20" s="60">
        <f t="shared" si="17"/>
        <v>0</v>
      </c>
      <c r="Y20" s="29">
        <f t="shared" si="18"/>
        <v>1</v>
      </c>
    </row>
    <row r="21" spans="1:66" ht="12" customHeight="1" x14ac:dyDescent="0.3">
      <c r="A21" s="155"/>
      <c r="B21" s="53" t="s">
        <v>156</v>
      </c>
      <c r="C21" s="57" t="s">
        <v>154</v>
      </c>
      <c r="D21" s="106" t="s">
        <v>85</v>
      </c>
      <c r="E21"/>
      <c r="F21" s="102" t="s">
        <v>96</v>
      </c>
      <c r="G21" s="69">
        <f t="shared" si="0"/>
        <v>0</v>
      </c>
      <c r="H21" s="60">
        <f t="shared" si="1"/>
        <v>0</v>
      </c>
      <c r="I21" s="60">
        <f t="shared" si="2"/>
        <v>0</v>
      </c>
      <c r="J21" s="69">
        <f t="shared" si="3"/>
        <v>1</v>
      </c>
      <c r="K21" s="60">
        <f t="shared" si="4"/>
        <v>1</v>
      </c>
      <c r="L21" s="60">
        <f t="shared" si="5"/>
        <v>0</v>
      </c>
      <c r="M21" s="69">
        <f t="shared" si="6"/>
        <v>2</v>
      </c>
      <c r="N21" s="60">
        <f t="shared" si="7"/>
        <v>0</v>
      </c>
      <c r="O21" s="60">
        <f t="shared" si="8"/>
        <v>2</v>
      </c>
      <c r="P21" s="69">
        <f t="shared" si="9"/>
        <v>3</v>
      </c>
      <c r="Q21" s="60">
        <f t="shared" si="10"/>
        <v>0</v>
      </c>
      <c r="R21" s="60">
        <f t="shared" si="11"/>
        <v>1</v>
      </c>
      <c r="S21" s="69">
        <f t="shared" si="12"/>
        <v>0</v>
      </c>
      <c r="T21" s="60">
        <f t="shared" si="13"/>
        <v>0</v>
      </c>
      <c r="U21" s="60">
        <f t="shared" si="14"/>
        <v>0</v>
      </c>
      <c r="V21" s="69">
        <f t="shared" si="15"/>
        <v>0</v>
      </c>
      <c r="W21" s="60">
        <f t="shared" si="16"/>
        <v>0</v>
      </c>
      <c r="X21" s="60">
        <f t="shared" si="17"/>
        <v>1</v>
      </c>
      <c r="Y21" s="29">
        <f t="shared" si="18"/>
        <v>11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2" customHeight="1" x14ac:dyDescent="0.3">
      <c r="A22" s="155"/>
      <c r="B22" s="53" t="s">
        <v>156</v>
      </c>
      <c r="C22" s="57" t="s">
        <v>154</v>
      </c>
      <c r="D22" s="105" t="s">
        <v>83</v>
      </c>
      <c r="E22"/>
      <c r="F22" s="102" t="s">
        <v>97</v>
      </c>
      <c r="G22" s="69">
        <f t="shared" si="0"/>
        <v>0</v>
      </c>
      <c r="H22" s="60">
        <f t="shared" si="1"/>
        <v>0</v>
      </c>
      <c r="I22" s="60">
        <f t="shared" si="2"/>
        <v>0</v>
      </c>
      <c r="J22" s="69">
        <f t="shared" si="3"/>
        <v>1</v>
      </c>
      <c r="K22" s="60">
        <f t="shared" si="4"/>
        <v>0</v>
      </c>
      <c r="L22" s="60">
        <f t="shared" si="5"/>
        <v>0</v>
      </c>
      <c r="M22" s="69">
        <f t="shared" si="6"/>
        <v>1</v>
      </c>
      <c r="N22" s="60">
        <f t="shared" si="7"/>
        <v>0</v>
      </c>
      <c r="O22" s="60">
        <f t="shared" si="8"/>
        <v>1</v>
      </c>
      <c r="P22" s="69">
        <f t="shared" si="9"/>
        <v>0</v>
      </c>
      <c r="Q22" s="60">
        <f t="shared" si="10"/>
        <v>0</v>
      </c>
      <c r="R22" s="60">
        <f t="shared" si="11"/>
        <v>0</v>
      </c>
      <c r="S22" s="69">
        <f t="shared" si="12"/>
        <v>0</v>
      </c>
      <c r="T22" s="60">
        <f t="shared" si="13"/>
        <v>0</v>
      </c>
      <c r="U22" s="60">
        <f t="shared" si="14"/>
        <v>0</v>
      </c>
      <c r="V22" s="69">
        <f t="shared" si="15"/>
        <v>0</v>
      </c>
      <c r="W22" s="60">
        <f t="shared" si="16"/>
        <v>0</v>
      </c>
      <c r="X22" s="60">
        <f t="shared" si="17"/>
        <v>0</v>
      </c>
      <c r="Y22" s="29">
        <f t="shared" si="18"/>
        <v>3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6" ht="12" customHeight="1" x14ac:dyDescent="0.3">
      <c r="A23" s="155"/>
      <c r="B23" s="53" t="s">
        <v>160</v>
      </c>
      <c r="C23" s="63" t="s">
        <v>152</v>
      </c>
      <c r="D23" s="105" t="s">
        <v>85</v>
      </c>
      <c r="E23"/>
      <c r="F23" s="102" t="s">
        <v>98</v>
      </c>
      <c r="G23" s="69">
        <f t="shared" si="0"/>
        <v>0</v>
      </c>
      <c r="H23" s="60">
        <f t="shared" si="1"/>
        <v>0</v>
      </c>
      <c r="I23" s="60">
        <f t="shared" si="2"/>
        <v>0</v>
      </c>
      <c r="J23" s="69">
        <f t="shared" si="3"/>
        <v>1</v>
      </c>
      <c r="K23" s="60">
        <f t="shared" si="4"/>
        <v>0</v>
      </c>
      <c r="L23" s="60">
        <f t="shared" si="5"/>
        <v>0</v>
      </c>
      <c r="M23" s="69">
        <f t="shared" si="6"/>
        <v>1</v>
      </c>
      <c r="N23" s="60">
        <f t="shared" si="7"/>
        <v>2</v>
      </c>
      <c r="O23" s="60">
        <f t="shared" si="8"/>
        <v>1</v>
      </c>
      <c r="P23" s="69">
        <f t="shared" si="9"/>
        <v>3</v>
      </c>
      <c r="Q23" s="60">
        <f t="shared" si="10"/>
        <v>1</v>
      </c>
      <c r="R23" s="60">
        <f t="shared" si="11"/>
        <v>0</v>
      </c>
      <c r="S23" s="69">
        <f t="shared" si="12"/>
        <v>1</v>
      </c>
      <c r="T23" s="60">
        <f t="shared" si="13"/>
        <v>0</v>
      </c>
      <c r="U23" s="60">
        <f t="shared" si="14"/>
        <v>0</v>
      </c>
      <c r="V23" s="69">
        <f t="shared" si="15"/>
        <v>0</v>
      </c>
      <c r="W23" s="60">
        <f t="shared" si="16"/>
        <v>0</v>
      </c>
      <c r="X23" s="60">
        <f t="shared" si="17"/>
        <v>1</v>
      </c>
      <c r="Y23" s="29">
        <f t="shared" si="18"/>
        <v>11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6" ht="12" customHeight="1" x14ac:dyDescent="0.3">
      <c r="A24" s="155"/>
      <c r="B24" s="53" t="s">
        <v>160</v>
      </c>
      <c r="C24" s="63" t="s">
        <v>152</v>
      </c>
      <c r="D24" s="105" t="s">
        <v>81</v>
      </c>
      <c r="E24"/>
      <c r="F24" s="102" t="s">
        <v>99</v>
      </c>
      <c r="G24" s="69">
        <f t="shared" si="0"/>
        <v>0</v>
      </c>
      <c r="H24" s="60">
        <f t="shared" si="1"/>
        <v>0</v>
      </c>
      <c r="I24" s="60">
        <f t="shared" si="2"/>
        <v>0</v>
      </c>
      <c r="J24" s="69">
        <f t="shared" si="3"/>
        <v>0</v>
      </c>
      <c r="K24" s="60">
        <f t="shared" si="4"/>
        <v>0</v>
      </c>
      <c r="L24" s="60">
        <f t="shared" si="5"/>
        <v>0</v>
      </c>
      <c r="M24" s="69">
        <f t="shared" si="6"/>
        <v>1</v>
      </c>
      <c r="N24" s="60">
        <f t="shared" si="7"/>
        <v>0</v>
      </c>
      <c r="O24" s="60">
        <f t="shared" si="8"/>
        <v>0</v>
      </c>
      <c r="P24" s="69">
        <f t="shared" si="9"/>
        <v>1</v>
      </c>
      <c r="Q24" s="60">
        <f t="shared" si="10"/>
        <v>0</v>
      </c>
      <c r="R24" s="60">
        <f t="shared" si="11"/>
        <v>0</v>
      </c>
      <c r="S24" s="69">
        <f t="shared" si="12"/>
        <v>0</v>
      </c>
      <c r="T24" s="60">
        <f t="shared" si="13"/>
        <v>0</v>
      </c>
      <c r="U24" s="60">
        <f t="shared" si="14"/>
        <v>0</v>
      </c>
      <c r="V24" s="69">
        <f t="shared" si="15"/>
        <v>0</v>
      </c>
      <c r="W24" s="60">
        <f t="shared" si="16"/>
        <v>0</v>
      </c>
      <c r="X24" s="60">
        <f t="shared" si="17"/>
        <v>0</v>
      </c>
      <c r="Y24" s="29">
        <f t="shared" si="18"/>
        <v>2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6" ht="12" customHeight="1" x14ac:dyDescent="0.3">
      <c r="A25" s="155"/>
      <c r="B25" s="53" t="s">
        <v>160</v>
      </c>
      <c r="C25" s="63" t="s">
        <v>152</v>
      </c>
      <c r="D25" s="105" t="s">
        <v>83</v>
      </c>
      <c r="E25"/>
      <c r="F25" s="102" t="s">
        <v>100</v>
      </c>
      <c r="G25" s="69">
        <f t="shared" si="0"/>
        <v>0</v>
      </c>
      <c r="H25" s="60">
        <f t="shared" si="1"/>
        <v>0</v>
      </c>
      <c r="I25" s="60">
        <f t="shared" si="2"/>
        <v>1</v>
      </c>
      <c r="J25" s="69">
        <f t="shared" si="3"/>
        <v>1</v>
      </c>
      <c r="K25" s="60">
        <f t="shared" si="4"/>
        <v>0</v>
      </c>
      <c r="L25" s="60">
        <f t="shared" si="5"/>
        <v>0</v>
      </c>
      <c r="M25" s="69">
        <f t="shared" si="6"/>
        <v>1</v>
      </c>
      <c r="N25" s="60">
        <f t="shared" si="7"/>
        <v>0</v>
      </c>
      <c r="O25" s="60">
        <f t="shared" si="8"/>
        <v>1</v>
      </c>
      <c r="P25" s="69">
        <f t="shared" si="9"/>
        <v>2</v>
      </c>
      <c r="Q25" s="60">
        <f t="shared" si="10"/>
        <v>0</v>
      </c>
      <c r="R25" s="60">
        <f t="shared" si="11"/>
        <v>0</v>
      </c>
      <c r="S25" s="69">
        <f t="shared" si="12"/>
        <v>0</v>
      </c>
      <c r="T25" s="60">
        <f t="shared" si="13"/>
        <v>0</v>
      </c>
      <c r="U25" s="60">
        <f t="shared" si="14"/>
        <v>0</v>
      </c>
      <c r="V25" s="69">
        <f t="shared" si="15"/>
        <v>0</v>
      </c>
      <c r="W25" s="60">
        <f t="shared" si="16"/>
        <v>0</v>
      </c>
      <c r="X25" s="60">
        <f t="shared" si="17"/>
        <v>0</v>
      </c>
      <c r="Y25" s="29">
        <f t="shared" si="18"/>
        <v>6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6" ht="12" customHeight="1" x14ac:dyDescent="0.3">
      <c r="A26" s="155"/>
      <c r="B26" s="53" t="s">
        <v>160</v>
      </c>
      <c r="C26" s="57" t="s">
        <v>154</v>
      </c>
      <c r="D26" s="105" t="s">
        <v>82</v>
      </c>
      <c r="E26"/>
      <c r="F26" s="102" t="s">
        <v>101</v>
      </c>
      <c r="G26" s="69">
        <f t="shared" si="0"/>
        <v>0</v>
      </c>
      <c r="H26" s="60">
        <f t="shared" si="1"/>
        <v>0</v>
      </c>
      <c r="I26" s="60">
        <f t="shared" si="2"/>
        <v>0</v>
      </c>
      <c r="J26" s="69">
        <f t="shared" si="3"/>
        <v>0</v>
      </c>
      <c r="K26" s="60">
        <f t="shared" si="4"/>
        <v>0</v>
      </c>
      <c r="L26" s="60">
        <f t="shared" si="5"/>
        <v>0</v>
      </c>
      <c r="M26" s="69">
        <f t="shared" si="6"/>
        <v>0</v>
      </c>
      <c r="N26" s="60">
        <f t="shared" si="7"/>
        <v>0</v>
      </c>
      <c r="O26" s="60">
        <f t="shared" si="8"/>
        <v>0</v>
      </c>
      <c r="P26" s="69">
        <f t="shared" si="9"/>
        <v>0</v>
      </c>
      <c r="Q26" s="60">
        <f t="shared" si="10"/>
        <v>0</v>
      </c>
      <c r="R26" s="60">
        <f t="shared" si="11"/>
        <v>0</v>
      </c>
      <c r="S26" s="69">
        <f t="shared" si="12"/>
        <v>0</v>
      </c>
      <c r="T26" s="60">
        <f t="shared" si="13"/>
        <v>0</v>
      </c>
      <c r="U26" s="60">
        <f t="shared" si="14"/>
        <v>0</v>
      </c>
      <c r="V26" s="69">
        <f t="shared" si="15"/>
        <v>0</v>
      </c>
      <c r="W26" s="60">
        <f t="shared" si="16"/>
        <v>0</v>
      </c>
      <c r="X26" s="60">
        <f t="shared" si="17"/>
        <v>0</v>
      </c>
      <c r="Y26" s="29">
        <f t="shared" si="18"/>
        <v>0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6" ht="12" customHeight="1" x14ac:dyDescent="0.3">
      <c r="A27" s="155"/>
      <c r="B27" s="53" t="s">
        <v>160</v>
      </c>
      <c r="C27" s="57" t="s">
        <v>154</v>
      </c>
      <c r="D27" s="105" t="s">
        <v>84</v>
      </c>
      <c r="E27"/>
      <c r="F27" s="102" t="s">
        <v>102</v>
      </c>
      <c r="G27" s="69">
        <f t="shared" si="0"/>
        <v>0</v>
      </c>
      <c r="H27" s="60">
        <f t="shared" si="1"/>
        <v>0</v>
      </c>
      <c r="I27" s="60">
        <f t="shared" si="2"/>
        <v>3</v>
      </c>
      <c r="J27" s="69">
        <f t="shared" si="3"/>
        <v>0</v>
      </c>
      <c r="K27" s="60">
        <f t="shared" si="4"/>
        <v>2</v>
      </c>
      <c r="L27" s="60">
        <f t="shared" si="5"/>
        <v>1</v>
      </c>
      <c r="M27" s="69">
        <f t="shared" si="6"/>
        <v>2</v>
      </c>
      <c r="N27" s="60">
        <f t="shared" si="7"/>
        <v>1</v>
      </c>
      <c r="O27" s="60">
        <f t="shared" si="8"/>
        <v>0</v>
      </c>
      <c r="P27" s="69">
        <f t="shared" si="9"/>
        <v>2</v>
      </c>
      <c r="Q27" s="60">
        <f t="shared" si="10"/>
        <v>0</v>
      </c>
      <c r="R27" s="60">
        <f t="shared" si="11"/>
        <v>0</v>
      </c>
      <c r="S27" s="69">
        <f t="shared" si="12"/>
        <v>1</v>
      </c>
      <c r="T27" s="60">
        <f t="shared" si="13"/>
        <v>0</v>
      </c>
      <c r="U27" s="60">
        <f t="shared" si="14"/>
        <v>0</v>
      </c>
      <c r="V27" s="69">
        <f t="shared" si="15"/>
        <v>0</v>
      </c>
      <c r="W27" s="60">
        <f t="shared" si="16"/>
        <v>0</v>
      </c>
      <c r="X27" s="60">
        <f t="shared" si="17"/>
        <v>0</v>
      </c>
      <c r="Y27" s="29">
        <f t="shared" si="18"/>
        <v>12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6" ht="12" customHeight="1" x14ac:dyDescent="0.3">
      <c r="A28" s="155"/>
      <c r="B28" s="53" t="s">
        <v>160</v>
      </c>
      <c r="C28" s="57" t="s">
        <v>154</v>
      </c>
      <c r="D28" s="106" t="s">
        <v>86</v>
      </c>
      <c r="E28"/>
      <c r="F28" s="102" t="s">
        <v>103</v>
      </c>
      <c r="G28" s="69">
        <f t="shared" si="0"/>
        <v>1</v>
      </c>
      <c r="H28" s="60">
        <f t="shared" si="1"/>
        <v>5</v>
      </c>
      <c r="I28" s="60">
        <f t="shared" si="2"/>
        <v>1</v>
      </c>
      <c r="J28" s="69">
        <f t="shared" si="3"/>
        <v>5</v>
      </c>
      <c r="K28" s="60">
        <f t="shared" si="4"/>
        <v>4</v>
      </c>
      <c r="L28" s="60">
        <f t="shared" si="5"/>
        <v>1</v>
      </c>
      <c r="M28" s="69">
        <f t="shared" si="6"/>
        <v>6</v>
      </c>
      <c r="N28" s="60">
        <f t="shared" si="7"/>
        <v>4</v>
      </c>
      <c r="O28" s="60">
        <f t="shared" si="8"/>
        <v>1</v>
      </c>
      <c r="P28" s="69">
        <f t="shared" si="9"/>
        <v>9</v>
      </c>
      <c r="Q28" s="60">
        <f t="shared" si="10"/>
        <v>2</v>
      </c>
      <c r="R28" s="60">
        <f t="shared" si="11"/>
        <v>0</v>
      </c>
      <c r="S28" s="69">
        <f t="shared" si="12"/>
        <v>1</v>
      </c>
      <c r="T28" s="60">
        <f t="shared" si="13"/>
        <v>1</v>
      </c>
      <c r="U28" s="60">
        <f t="shared" si="14"/>
        <v>1</v>
      </c>
      <c r="V28" s="69">
        <f t="shared" si="15"/>
        <v>2</v>
      </c>
      <c r="W28" s="60">
        <f t="shared" si="16"/>
        <v>1</v>
      </c>
      <c r="X28" s="60">
        <f t="shared" si="17"/>
        <v>0</v>
      </c>
      <c r="Y28" s="29">
        <f t="shared" si="18"/>
        <v>45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6" ht="12" customHeight="1" x14ac:dyDescent="0.3">
      <c r="A29" s="155"/>
      <c r="B29" s="53" t="s">
        <v>157</v>
      </c>
      <c r="C29" s="63" t="s">
        <v>152</v>
      </c>
      <c r="D29" s="105" t="s">
        <v>85</v>
      </c>
      <c r="F29" s="102" t="s">
        <v>104</v>
      </c>
      <c r="G29" s="69">
        <f t="shared" si="0"/>
        <v>0</v>
      </c>
      <c r="H29" s="60">
        <f t="shared" si="1"/>
        <v>0</v>
      </c>
      <c r="I29" s="60">
        <f t="shared" si="2"/>
        <v>0</v>
      </c>
      <c r="J29" s="69">
        <f t="shared" si="3"/>
        <v>1</v>
      </c>
      <c r="K29" s="60">
        <f t="shared" si="4"/>
        <v>1</v>
      </c>
      <c r="L29" s="60">
        <f t="shared" si="5"/>
        <v>0</v>
      </c>
      <c r="M29" s="69">
        <f t="shared" si="6"/>
        <v>2</v>
      </c>
      <c r="N29" s="60">
        <f t="shared" si="7"/>
        <v>0</v>
      </c>
      <c r="O29" s="60">
        <f t="shared" si="8"/>
        <v>0</v>
      </c>
      <c r="P29" s="69">
        <f t="shared" si="9"/>
        <v>1</v>
      </c>
      <c r="Q29" s="60">
        <f t="shared" si="10"/>
        <v>1</v>
      </c>
      <c r="R29" s="60">
        <f t="shared" si="11"/>
        <v>0</v>
      </c>
      <c r="S29" s="69">
        <f t="shared" si="12"/>
        <v>1</v>
      </c>
      <c r="T29" s="60">
        <f t="shared" si="13"/>
        <v>0</v>
      </c>
      <c r="U29" s="60">
        <f t="shared" si="14"/>
        <v>0</v>
      </c>
      <c r="V29" s="69">
        <f t="shared" si="15"/>
        <v>0</v>
      </c>
      <c r="W29" s="60">
        <f t="shared" si="16"/>
        <v>1</v>
      </c>
      <c r="X29" s="60">
        <f t="shared" si="17"/>
        <v>0</v>
      </c>
      <c r="Y29" s="29">
        <f t="shared" si="18"/>
        <v>8</v>
      </c>
    </row>
    <row r="30" spans="1:66" ht="12" customHeight="1" x14ac:dyDescent="0.3">
      <c r="A30" s="155"/>
      <c r="B30" s="53" t="s">
        <v>157</v>
      </c>
      <c r="C30" s="63" t="s">
        <v>152</v>
      </c>
      <c r="D30" s="105" t="s">
        <v>81</v>
      </c>
      <c r="F30" s="102" t="s">
        <v>105</v>
      </c>
      <c r="G30" s="69">
        <f t="shared" si="0"/>
        <v>1</v>
      </c>
      <c r="H30" s="60">
        <f t="shared" si="1"/>
        <v>0</v>
      </c>
      <c r="I30" s="60">
        <f t="shared" si="2"/>
        <v>0</v>
      </c>
      <c r="J30" s="69">
        <f t="shared" si="3"/>
        <v>1</v>
      </c>
      <c r="K30" s="60">
        <f t="shared" si="4"/>
        <v>1</v>
      </c>
      <c r="L30" s="60">
        <f t="shared" si="5"/>
        <v>0</v>
      </c>
      <c r="M30" s="69">
        <f t="shared" si="6"/>
        <v>2</v>
      </c>
      <c r="N30" s="60">
        <f t="shared" si="7"/>
        <v>0</v>
      </c>
      <c r="O30" s="60">
        <f t="shared" si="8"/>
        <v>0</v>
      </c>
      <c r="P30" s="69">
        <f t="shared" si="9"/>
        <v>2</v>
      </c>
      <c r="Q30" s="60">
        <f t="shared" si="10"/>
        <v>0</v>
      </c>
      <c r="R30" s="60">
        <f t="shared" si="11"/>
        <v>0</v>
      </c>
      <c r="S30" s="69">
        <f t="shared" si="12"/>
        <v>0</v>
      </c>
      <c r="T30" s="60">
        <f t="shared" si="13"/>
        <v>0</v>
      </c>
      <c r="U30" s="60">
        <f t="shared" si="14"/>
        <v>0</v>
      </c>
      <c r="V30" s="69">
        <f t="shared" si="15"/>
        <v>0</v>
      </c>
      <c r="W30" s="60">
        <f t="shared" si="16"/>
        <v>1</v>
      </c>
      <c r="X30" s="60">
        <f t="shared" si="17"/>
        <v>0</v>
      </c>
      <c r="Y30" s="29">
        <f t="shared" si="18"/>
        <v>8</v>
      </c>
    </row>
    <row r="31" spans="1:66" ht="12" customHeight="1" x14ac:dyDescent="0.3">
      <c r="A31" s="155"/>
      <c r="B31" s="53" t="s">
        <v>157</v>
      </c>
      <c r="C31" s="63" t="s">
        <v>152</v>
      </c>
      <c r="D31" s="106" t="s">
        <v>86</v>
      </c>
      <c r="E31"/>
      <c r="F31" s="102" t="s">
        <v>171</v>
      </c>
      <c r="G31" s="69">
        <f t="shared" si="0"/>
        <v>0</v>
      </c>
      <c r="H31" s="60">
        <f t="shared" si="1"/>
        <v>1</v>
      </c>
      <c r="I31" s="60">
        <f t="shared" si="2"/>
        <v>1</v>
      </c>
      <c r="J31" s="69">
        <f t="shared" si="3"/>
        <v>2</v>
      </c>
      <c r="K31" s="60">
        <f t="shared" si="4"/>
        <v>0</v>
      </c>
      <c r="L31" s="60">
        <f t="shared" si="5"/>
        <v>0</v>
      </c>
      <c r="M31" s="69">
        <f t="shared" si="6"/>
        <v>1</v>
      </c>
      <c r="N31" s="60">
        <f t="shared" si="7"/>
        <v>1</v>
      </c>
      <c r="O31" s="60">
        <f t="shared" si="8"/>
        <v>2</v>
      </c>
      <c r="P31" s="69">
        <f t="shared" si="9"/>
        <v>3</v>
      </c>
      <c r="Q31" s="60">
        <f t="shared" si="10"/>
        <v>0</v>
      </c>
      <c r="R31" s="60">
        <f t="shared" si="11"/>
        <v>0</v>
      </c>
      <c r="S31" s="69">
        <f t="shared" si="12"/>
        <v>1</v>
      </c>
      <c r="T31" s="60">
        <f t="shared" si="13"/>
        <v>0</v>
      </c>
      <c r="U31" s="60">
        <f t="shared" si="14"/>
        <v>0</v>
      </c>
      <c r="V31" s="69">
        <f t="shared" si="15"/>
        <v>0</v>
      </c>
      <c r="W31" s="60">
        <f t="shared" si="16"/>
        <v>1</v>
      </c>
      <c r="X31" s="60">
        <f t="shared" si="17"/>
        <v>0</v>
      </c>
      <c r="Y31" s="29">
        <f t="shared" si="18"/>
        <v>13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ht="12" customHeight="1" x14ac:dyDescent="0.3">
      <c r="A32" s="155"/>
      <c r="B32" s="53" t="s">
        <v>157</v>
      </c>
      <c r="C32" s="63" t="s">
        <v>152</v>
      </c>
      <c r="D32" s="106" t="s">
        <v>82</v>
      </c>
      <c r="E32"/>
      <c r="F32" s="102" t="s">
        <v>106</v>
      </c>
      <c r="G32" s="69">
        <f t="shared" si="0"/>
        <v>2</v>
      </c>
      <c r="H32" s="60">
        <f t="shared" si="1"/>
        <v>2</v>
      </c>
      <c r="I32" s="60">
        <f t="shared" si="2"/>
        <v>2</v>
      </c>
      <c r="J32" s="69">
        <f t="shared" si="3"/>
        <v>6</v>
      </c>
      <c r="K32" s="60">
        <f t="shared" si="4"/>
        <v>3</v>
      </c>
      <c r="L32" s="60">
        <f t="shared" si="5"/>
        <v>0</v>
      </c>
      <c r="M32" s="69">
        <f t="shared" si="6"/>
        <v>6</v>
      </c>
      <c r="N32" s="60">
        <f t="shared" si="7"/>
        <v>2</v>
      </c>
      <c r="O32" s="60">
        <f t="shared" si="8"/>
        <v>1</v>
      </c>
      <c r="P32" s="69">
        <f t="shared" si="9"/>
        <v>8</v>
      </c>
      <c r="Q32" s="60">
        <f t="shared" si="10"/>
        <v>1</v>
      </c>
      <c r="R32" s="60">
        <f t="shared" si="11"/>
        <v>0</v>
      </c>
      <c r="S32" s="69">
        <f t="shared" si="12"/>
        <v>7</v>
      </c>
      <c r="T32" s="60">
        <f t="shared" si="13"/>
        <v>0</v>
      </c>
      <c r="U32" s="60">
        <f t="shared" si="14"/>
        <v>0</v>
      </c>
      <c r="V32" s="69">
        <f t="shared" si="15"/>
        <v>4</v>
      </c>
      <c r="W32" s="60">
        <f t="shared" si="16"/>
        <v>0</v>
      </c>
      <c r="X32" s="60">
        <f t="shared" si="17"/>
        <v>1</v>
      </c>
      <c r="Y32" s="29">
        <f t="shared" si="18"/>
        <v>45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6" ht="12" customHeight="1" x14ac:dyDescent="0.3">
      <c r="A33" s="155"/>
      <c r="B33" s="53" t="s">
        <v>157</v>
      </c>
      <c r="C33" s="63" t="s">
        <v>152</v>
      </c>
      <c r="D33" s="106" t="s">
        <v>83</v>
      </c>
      <c r="E33"/>
      <c r="F33" s="102" t="s">
        <v>107</v>
      </c>
      <c r="G33" s="69">
        <f t="shared" si="0"/>
        <v>0</v>
      </c>
      <c r="H33" s="60">
        <f t="shared" si="1"/>
        <v>0</v>
      </c>
      <c r="I33" s="60">
        <f t="shared" si="2"/>
        <v>0</v>
      </c>
      <c r="J33" s="69">
        <f t="shared" si="3"/>
        <v>0</v>
      </c>
      <c r="K33" s="60">
        <f t="shared" si="4"/>
        <v>0</v>
      </c>
      <c r="L33" s="60">
        <f t="shared" si="5"/>
        <v>0</v>
      </c>
      <c r="M33" s="69">
        <f t="shared" si="6"/>
        <v>1</v>
      </c>
      <c r="N33" s="60">
        <f t="shared" si="7"/>
        <v>0</v>
      </c>
      <c r="O33" s="60">
        <f t="shared" si="8"/>
        <v>0</v>
      </c>
      <c r="P33" s="69">
        <f t="shared" si="9"/>
        <v>0</v>
      </c>
      <c r="Q33" s="60">
        <f t="shared" si="10"/>
        <v>0</v>
      </c>
      <c r="R33" s="60">
        <f t="shared" si="11"/>
        <v>0</v>
      </c>
      <c r="S33" s="69">
        <f t="shared" si="12"/>
        <v>0</v>
      </c>
      <c r="T33" s="60">
        <f t="shared" si="13"/>
        <v>0</v>
      </c>
      <c r="U33" s="60">
        <f t="shared" si="14"/>
        <v>0</v>
      </c>
      <c r="V33" s="69">
        <f t="shared" si="15"/>
        <v>0</v>
      </c>
      <c r="W33" s="60">
        <f t="shared" si="16"/>
        <v>0</v>
      </c>
      <c r="X33" s="60">
        <f t="shared" si="17"/>
        <v>0</v>
      </c>
      <c r="Y33" s="29">
        <f t="shared" si="18"/>
        <v>1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6" ht="12" customHeight="1" thickBot="1" x14ac:dyDescent="0.35">
      <c r="A34" s="156"/>
      <c r="B34" s="54" t="s">
        <v>158</v>
      </c>
      <c r="C34" s="81" t="s">
        <v>152</v>
      </c>
      <c r="D34" s="107" t="s">
        <v>82</v>
      </c>
      <c r="E34"/>
      <c r="F34" s="102" t="s">
        <v>120</v>
      </c>
      <c r="G34" s="69">
        <f t="shared" si="0"/>
        <v>0</v>
      </c>
      <c r="H34" s="60">
        <f t="shared" si="1"/>
        <v>0</v>
      </c>
      <c r="I34" s="60">
        <f t="shared" si="2"/>
        <v>0</v>
      </c>
      <c r="J34" s="69">
        <f t="shared" si="3"/>
        <v>0</v>
      </c>
      <c r="K34" s="60">
        <f t="shared" si="4"/>
        <v>0</v>
      </c>
      <c r="L34" s="60">
        <f t="shared" si="5"/>
        <v>1</v>
      </c>
      <c r="M34" s="69">
        <f t="shared" si="6"/>
        <v>0</v>
      </c>
      <c r="N34" s="60">
        <f t="shared" si="7"/>
        <v>0</v>
      </c>
      <c r="O34" s="60">
        <f t="shared" si="8"/>
        <v>1</v>
      </c>
      <c r="P34" s="69">
        <f t="shared" si="9"/>
        <v>2</v>
      </c>
      <c r="Q34" s="60">
        <f t="shared" si="10"/>
        <v>0</v>
      </c>
      <c r="R34" s="60">
        <f t="shared" si="11"/>
        <v>0</v>
      </c>
      <c r="S34" s="69">
        <f t="shared" si="12"/>
        <v>0</v>
      </c>
      <c r="T34" s="60">
        <f t="shared" si="13"/>
        <v>0</v>
      </c>
      <c r="U34" s="60">
        <f t="shared" si="14"/>
        <v>0</v>
      </c>
      <c r="V34" s="69">
        <f t="shared" si="15"/>
        <v>0</v>
      </c>
      <c r="W34" s="60">
        <f t="shared" si="16"/>
        <v>0</v>
      </c>
      <c r="X34" s="60">
        <f t="shared" si="17"/>
        <v>0</v>
      </c>
      <c r="Y34" s="29">
        <f t="shared" si="18"/>
        <v>4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6" ht="12" customHeight="1" x14ac:dyDescent="0.3">
      <c r="A35" s="154" t="s">
        <v>183</v>
      </c>
      <c r="B35" s="52" t="s">
        <v>156</v>
      </c>
      <c r="C35" s="83" t="s">
        <v>153</v>
      </c>
      <c r="D35" s="118" t="s">
        <v>81</v>
      </c>
      <c r="E35"/>
      <c r="F35" s="102" t="s">
        <v>119</v>
      </c>
      <c r="G35" s="69">
        <f t="shared" si="0"/>
        <v>0</v>
      </c>
      <c r="H35" s="60">
        <f t="shared" si="1"/>
        <v>0</v>
      </c>
      <c r="I35" s="60">
        <f t="shared" si="2"/>
        <v>1</v>
      </c>
      <c r="J35" s="69">
        <f t="shared" si="3"/>
        <v>1</v>
      </c>
      <c r="K35" s="60">
        <f t="shared" si="4"/>
        <v>2</v>
      </c>
      <c r="L35" s="60">
        <f t="shared" si="5"/>
        <v>0</v>
      </c>
      <c r="M35" s="69">
        <f t="shared" si="6"/>
        <v>1</v>
      </c>
      <c r="N35" s="60">
        <f t="shared" si="7"/>
        <v>1</v>
      </c>
      <c r="O35" s="60">
        <f t="shared" si="8"/>
        <v>0</v>
      </c>
      <c r="P35" s="69">
        <f t="shared" si="9"/>
        <v>2</v>
      </c>
      <c r="Q35" s="60">
        <f t="shared" si="10"/>
        <v>1</v>
      </c>
      <c r="R35" s="60">
        <f t="shared" si="11"/>
        <v>0</v>
      </c>
      <c r="S35" s="69">
        <f t="shared" si="12"/>
        <v>0</v>
      </c>
      <c r="T35" s="60">
        <f t="shared" si="13"/>
        <v>0</v>
      </c>
      <c r="U35" s="60">
        <f t="shared" si="14"/>
        <v>0</v>
      </c>
      <c r="V35" s="69">
        <f t="shared" si="15"/>
        <v>0</v>
      </c>
      <c r="W35" s="60">
        <f t="shared" si="16"/>
        <v>0</v>
      </c>
      <c r="X35" s="60">
        <f t="shared" si="17"/>
        <v>0</v>
      </c>
      <c r="Y35" s="29">
        <f t="shared" si="18"/>
        <v>9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6" ht="12" customHeight="1" x14ac:dyDescent="0.3">
      <c r="A36" s="155"/>
      <c r="B36" s="53" t="s">
        <v>156</v>
      </c>
      <c r="C36" s="56" t="s">
        <v>153</v>
      </c>
      <c r="D36" s="108" t="s">
        <v>87</v>
      </c>
      <c r="E36"/>
      <c r="F36" s="102" t="s">
        <v>118</v>
      </c>
      <c r="G36" s="69">
        <f t="shared" si="0"/>
        <v>3</v>
      </c>
      <c r="H36" s="60">
        <f t="shared" si="1"/>
        <v>1</v>
      </c>
      <c r="I36" s="60">
        <f t="shared" si="2"/>
        <v>0</v>
      </c>
      <c r="J36" s="69">
        <f t="shared" si="3"/>
        <v>0</v>
      </c>
      <c r="K36" s="60">
        <f t="shared" si="4"/>
        <v>2</v>
      </c>
      <c r="L36" s="60">
        <f t="shared" si="5"/>
        <v>3</v>
      </c>
      <c r="M36" s="69">
        <f t="shared" si="6"/>
        <v>4</v>
      </c>
      <c r="N36" s="60">
        <f t="shared" si="7"/>
        <v>1</v>
      </c>
      <c r="O36" s="60">
        <f t="shared" si="8"/>
        <v>0</v>
      </c>
      <c r="P36" s="69">
        <f t="shared" si="9"/>
        <v>3</v>
      </c>
      <c r="Q36" s="60">
        <f t="shared" si="10"/>
        <v>3</v>
      </c>
      <c r="R36" s="60">
        <f t="shared" si="11"/>
        <v>0</v>
      </c>
      <c r="S36" s="69">
        <f t="shared" si="12"/>
        <v>1</v>
      </c>
      <c r="T36" s="60">
        <f t="shared" si="13"/>
        <v>1</v>
      </c>
      <c r="U36" s="60">
        <f t="shared" si="14"/>
        <v>0</v>
      </c>
      <c r="V36" s="69">
        <f t="shared" si="15"/>
        <v>0</v>
      </c>
      <c r="W36" s="60">
        <f t="shared" si="16"/>
        <v>1</v>
      </c>
      <c r="X36" s="60">
        <f t="shared" si="17"/>
        <v>0</v>
      </c>
      <c r="Y36" s="29">
        <f t="shared" si="18"/>
        <v>23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6" ht="12" customHeight="1" x14ac:dyDescent="0.3">
      <c r="A37" s="155"/>
      <c r="B37" s="53" t="s">
        <v>156</v>
      </c>
      <c r="C37" s="56" t="s">
        <v>153</v>
      </c>
      <c r="D37" s="109" t="s">
        <v>82</v>
      </c>
      <c r="E37"/>
      <c r="F37" s="102" t="s">
        <v>122</v>
      </c>
      <c r="G37" s="69">
        <f t="shared" si="0"/>
        <v>1</v>
      </c>
      <c r="H37" s="60">
        <f t="shared" si="1"/>
        <v>0</v>
      </c>
      <c r="I37" s="60">
        <f t="shared" si="2"/>
        <v>0</v>
      </c>
      <c r="J37" s="69">
        <f t="shared" si="3"/>
        <v>4</v>
      </c>
      <c r="K37" s="60">
        <f t="shared" si="4"/>
        <v>0</v>
      </c>
      <c r="L37" s="60">
        <f t="shared" si="5"/>
        <v>1</v>
      </c>
      <c r="M37" s="69">
        <f t="shared" si="6"/>
        <v>3</v>
      </c>
      <c r="N37" s="60">
        <f t="shared" si="7"/>
        <v>1</v>
      </c>
      <c r="O37" s="60">
        <f t="shared" si="8"/>
        <v>0</v>
      </c>
      <c r="P37" s="69">
        <f t="shared" si="9"/>
        <v>2</v>
      </c>
      <c r="Q37" s="60">
        <f t="shared" si="10"/>
        <v>3</v>
      </c>
      <c r="R37" s="60">
        <f t="shared" si="11"/>
        <v>0</v>
      </c>
      <c r="S37" s="69">
        <f t="shared" si="12"/>
        <v>0</v>
      </c>
      <c r="T37" s="60">
        <f t="shared" si="13"/>
        <v>2</v>
      </c>
      <c r="U37" s="60">
        <f t="shared" si="14"/>
        <v>1</v>
      </c>
      <c r="V37" s="69">
        <f t="shared" si="15"/>
        <v>0</v>
      </c>
      <c r="W37" s="60">
        <f t="shared" si="16"/>
        <v>0</v>
      </c>
      <c r="X37" s="60">
        <f t="shared" si="17"/>
        <v>0</v>
      </c>
      <c r="Y37" s="29">
        <f t="shared" si="18"/>
        <v>18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6" ht="12" customHeight="1" x14ac:dyDescent="0.3">
      <c r="A38" s="155"/>
      <c r="B38" s="53" t="s">
        <v>156</v>
      </c>
      <c r="C38" s="56" t="s">
        <v>153</v>
      </c>
      <c r="D38" s="109" t="s">
        <v>84</v>
      </c>
      <c r="E38"/>
      <c r="F38" s="102" t="s">
        <v>135</v>
      </c>
      <c r="G38" s="69">
        <f t="shared" si="0"/>
        <v>0</v>
      </c>
      <c r="H38" s="60">
        <f t="shared" si="1"/>
        <v>0</v>
      </c>
      <c r="I38" s="60">
        <f t="shared" si="2"/>
        <v>0</v>
      </c>
      <c r="J38" s="69">
        <f t="shared" si="3"/>
        <v>0</v>
      </c>
      <c r="K38" s="60">
        <f t="shared" si="4"/>
        <v>1</v>
      </c>
      <c r="L38" s="60">
        <f t="shared" si="5"/>
        <v>0</v>
      </c>
      <c r="M38" s="69">
        <f t="shared" si="6"/>
        <v>0</v>
      </c>
      <c r="N38" s="60">
        <f t="shared" si="7"/>
        <v>0</v>
      </c>
      <c r="O38" s="60">
        <f t="shared" si="8"/>
        <v>0</v>
      </c>
      <c r="P38" s="69">
        <f t="shared" si="9"/>
        <v>0</v>
      </c>
      <c r="Q38" s="60">
        <f t="shared" si="10"/>
        <v>1</v>
      </c>
      <c r="R38" s="60">
        <f t="shared" si="11"/>
        <v>0</v>
      </c>
      <c r="S38" s="69">
        <f t="shared" si="12"/>
        <v>0</v>
      </c>
      <c r="T38" s="60">
        <f t="shared" si="13"/>
        <v>0</v>
      </c>
      <c r="U38" s="60">
        <f t="shared" si="14"/>
        <v>0</v>
      </c>
      <c r="V38" s="69">
        <f t="shared" si="15"/>
        <v>1</v>
      </c>
      <c r="W38" s="60">
        <f t="shared" si="16"/>
        <v>0</v>
      </c>
      <c r="X38" s="60">
        <f t="shared" si="17"/>
        <v>0</v>
      </c>
      <c r="Y38" s="29">
        <f t="shared" si="18"/>
        <v>3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6" ht="12" customHeight="1" x14ac:dyDescent="0.3">
      <c r="A39" s="155"/>
      <c r="B39" s="53" t="s">
        <v>160</v>
      </c>
      <c r="C39" s="63" t="s">
        <v>152</v>
      </c>
      <c r="D39" s="106" t="s">
        <v>82</v>
      </c>
      <c r="F39" s="102" t="s">
        <v>127</v>
      </c>
      <c r="G39" s="69">
        <f t="shared" si="0"/>
        <v>0</v>
      </c>
      <c r="H39" s="60">
        <f t="shared" si="1"/>
        <v>0</v>
      </c>
      <c r="I39" s="60">
        <f t="shared" si="2"/>
        <v>0</v>
      </c>
      <c r="J39" s="69">
        <f t="shared" si="3"/>
        <v>0</v>
      </c>
      <c r="K39" s="60">
        <f t="shared" si="4"/>
        <v>0</v>
      </c>
      <c r="L39" s="60">
        <f t="shared" si="5"/>
        <v>0</v>
      </c>
      <c r="M39" s="69">
        <f t="shared" si="6"/>
        <v>0</v>
      </c>
      <c r="N39" s="60">
        <f t="shared" si="7"/>
        <v>1</v>
      </c>
      <c r="O39" s="60">
        <f t="shared" si="8"/>
        <v>0</v>
      </c>
      <c r="P39" s="69">
        <f t="shared" si="9"/>
        <v>0</v>
      </c>
      <c r="Q39" s="60">
        <f t="shared" si="10"/>
        <v>1</v>
      </c>
      <c r="R39" s="60">
        <f t="shared" si="11"/>
        <v>0</v>
      </c>
      <c r="S39" s="69">
        <f t="shared" si="12"/>
        <v>0</v>
      </c>
      <c r="T39" s="60">
        <f t="shared" si="13"/>
        <v>0</v>
      </c>
      <c r="U39" s="60">
        <f t="shared" si="14"/>
        <v>0</v>
      </c>
      <c r="V39" s="69">
        <f t="shared" si="15"/>
        <v>0</v>
      </c>
      <c r="W39" s="60">
        <f t="shared" si="16"/>
        <v>0</v>
      </c>
      <c r="X39" s="60">
        <f t="shared" si="17"/>
        <v>0</v>
      </c>
      <c r="Y39" s="29">
        <f t="shared" si="18"/>
        <v>2</v>
      </c>
      <c r="AA39"/>
      <c r="AB39"/>
      <c r="AC39"/>
      <c r="AD39"/>
      <c r="AE39"/>
      <c r="AF39"/>
      <c r="AG39"/>
    </row>
    <row r="40" spans="1:66" ht="12" customHeight="1" x14ac:dyDescent="0.3">
      <c r="A40" s="155"/>
      <c r="B40" s="53" t="s">
        <v>160</v>
      </c>
      <c r="C40" s="63" t="s">
        <v>152</v>
      </c>
      <c r="D40" s="106" t="s">
        <v>85</v>
      </c>
      <c r="F40" s="102" t="s">
        <v>136</v>
      </c>
      <c r="G40" s="69">
        <f t="shared" si="0"/>
        <v>0</v>
      </c>
      <c r="H40" s="60">
        <f t="shared" si="1"/>
        <v>0</v>
      </c>
      <c r="I40" s="60">
        <f t="shared" si="2"/>
        <v>0</v>
      </c>
      <c r="J40" s="69">
        <f t="shared" si="3"/>
        <v>0</v>
      </c>
      <c r="K40" s="60">
        <f t="shared" si="4"/>
        <v>0</v>
      </c>
      <c r="L40" s="60">
        <f t="shared" si="5"/>
        <v>0</v>
      </c>
      <c r="M40" s="69">
        <f t="shared" si="6"/>
        <v>0</v>
      </c>
      <c r="N40" s="60">
        <f t="shared" si="7"/>
        <v>1</v>
      </c>
      <c r="O40" s="60">
        <f t="shared" si="8"/>
        <v>0</v>
      </c>
      <c r="P40" s="69">
        <f t="shared" si="9"/>
        <v>0</v>
      </c>
      <c r="Q40" s="60">
        <f t="shared" si="10"/>
        <v>1</v>
      </c>
      <c r="R40" s="60">
        <f t="shared" si="11"/>
        <v>0</v>
      </c>
      <c r="S40" s="69">
        <f t="shared" si="12"/>
        <v>0</v>
      </c>
      <c r="T40" s="60">
        <f t="shared" si="13"/>
        <v>0</v>
      </c>
      <c r="U40" s="60">
        <f t="shared" si="14"/>
        <v>0</v>
      </c>
      <c r="V40" s="69">
        <f t="shared" si="15"/>
        <v>0</v>
      </c>
      <c r="W40" s="60">
        <f t="shared" si="16"/>
        <v>0</v>
      </c>
      <c r="X40" s="60">
        <f t="shared" si="17"/>
        <v>0</v>
      </c>
      <c r="Y40" s="29">
        <f t="shared" si="18"/>
        <v>2</v>
      </c>
      <c r="AA40"/>
      <c r="AB40"/>
      <c r="AC40"/>
      <c r="AD40"/>
      <c r="AE40"/>
      <c r="AF40"/>
      <c r="AG40"/>
    </row>
    <row r="41" spans="1:66" ht="12" customHeight="1" x14ac:dyDescent="0.3">
      <c r="A41" s="155"/>
      <c r="B41" s="53" t="s">
        <v>160</v>
      </c>
      <c r="C41" s="63" t="s">
        <v>152</v>
      </c>
      <c r="D41" s="106" t="s">
        <v>86</v>
      </c>
      <c r="E41"/>
      <c r="F41" s="102" t="s">
        <v>121</v>
      </c>
      <c r="G41" s="69">
        <f t="shared" si="0"/>
        <v>0</v>
      </c>
      <c r="H41" s="60">
        <f t="shared" si="1"/>
        <v>0</v>
      </c>
      <c r="I41" s="60">
        <f t="shared" si="2"/>
        <v>0</v>
      </c>
      <c r="J41" s="69">
        <f t="shared" si="3"/>
        <v>0</v>
      </c>
      <c r="K41" s="60">
        <f t="shared" si="4"/>
        <v>0</v>
      </c>
      <c r="L41" s="60">
        <f t="shared" si="5"/>
        <v>0</v>
      </c>
      <c r="M41" s="69">
        <f t="shared" si="6"/>
        <v>0</v>
      </c>
      <c r="N41" s="60">
        <f t="shared" si="7"/>
        <v>1</v>
      </c>
      <c r="O41" s="60">
        <f t="shared" si="8"/>
        <v>0</v>
      </c>
      <c r="P41" s="69">
        <f t="shared" si="9"/>
        <v>0</v>
      </c>
      <c r="Q41" s="60">
        <f t="shared" si="10"/>
        <v>0</v>
      </c>
      <c r="R41" s="60">
        <f t="shared" si="11"/>
        <v>0</v>
      </c>
      <c r="S41" s="69">
        <f t="shared" si="12"/>
        <v>0</v>
      </c>
      <c r="T41" s="60">
        <f t="shared" si="13"/>
        <v>0</v>
      </c>
      <c r="U41" s="60">
        <f t="shared" si="14"/>
        <v>0</v>
      </c>
      <c r="V41" s="69">
        <f t="shared" si="15"/>
        <v>0</v>
      </c>
      <c r="W41" s="60">
        <f t="shared" si="16"/>
        <v>0</v>
      </c>
      <c r="X41" s="60">
        <f t="shared" si="17"/>
        <v>0</v>
      </c>
      <c r="Y41" s="29">
        <f t="shared" si="18"/>
        <v>1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66" ht="12" customHeight="1" x14ac:dyDescent="0.3">
      <c r="A42" s="155"/>
      <c r="B42" s="53" t="s">
        <v>160</v>
      </c>
      <c r="C42" s="56" t="s">
        <v>153</v>
      </c>
      <c r="D42" s="106" t="s">
        <v>81</v>
      </c>
      <c r="E42"/>
      <c r="F42" s="102" t="s">
        <v>123</v>
      </c>
      <c r="G42" s="69">
        <f t="shared" si="0"/>
        <v>0</v>
      </c>
      <c r="H42" s="60">
        <f t="shared" si="1"/>
        <v>0</v>
      </c>
      <c r="I42" s="60">
        <f t="shared" si="2"/>
        <v>0</v>
      </c>
      <c r="J42" s="69">
        <f t="shared" si="3"/>
        <v>0</v>
      </c>
      <c r="K42" s="60">
        <f t="shared" si="4"/>
        <v>0</v>
      </c>
      <c r="L42" s="60">
        <f t="shared" si="5"/>
        <v>1</v>
      </c>
      <c r="M42" s="69">
        <f t="shared" si="6"/>
        <v>1</v>
      </c>
      <c r="N42" s="60">
        <f t="shared" si="7"/>
        <v>1</v>
      </c>
      <c r="O42" s="60">
        <f t="shared" si="8"/>
        <v>1</v>
      </c>
      <c r="P42" s="69">
        <f t="shared" si="9"/>
        <v>2</v>
      </c>
      <c r="Q42" s="60">
        <f t="shared" si="10"/>
        <v>1</v>
      </c>
      <c r="R42" s="60">
        <f t="shared" si="11"/>
        <v>0</v>
      </c>
      <c r="S42" s="69">
        <f t="shared" si="12"/>
        <v>0</v>
      </c>
      <c r="T42" s="60">
        <f t="shared" si="13"/>
        <v>1</v>
      </c>
      <c r="U42" s="60">
        <f t="shared" si="14"/>
        <v>0</v>
      </c>
      <c r="V42" s="69">
        <f t="shared" si="15"/>
        <v>0</v>
      </c>
      <c r="W42" s="60">
        <f t="shared" si="16"/>
        <v>0</v>
      </c>
      <c r="X42" s="60">
        <f t="shared" si="17"/>
        <v>0</v>
      </c>
      <c r="Y42" s="29">
        <f t="shared" si="18"/>
        <v>8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6" ht="12" customHeight="1" x14ac:dyDescent="0.3">
      <c r="A43" s="155"/>
      <c r="B43" s="53" t="s">
        <v>160</v>
      </c>
      <c r="C43" s="56" t="s">
        <v>153</v>
      </c>
      <c r="D43" s="106" t="s">
        <v>87</v>
      </c>
      <c r="E43"/>
      <c r="F43" s="102" t="s">
        <v>124</v>
      </c>
      <c r="G43" s="69">
        <f t="shared" si="0"/>
        <v>0</v>
      </c>
      <c r="H43" s="60">
        <f t="shared" si="1"/>
        <v>0</v>
      </c>
      <c r="I43" s="60">
        <f t="shared" si="2"/>
        <v>0</v>
      </c>
      <c r="J43" s="69">
        <f t="shared" si="3"/>
        <v>0</v>
      </c>
      <c r="K43" s="60">
        <f t="shared" si="4"/>
        <v>0</v>
      </c>
      <c r="L43" s="60">
        <f t="shared" si="5"/>
        <v>0</v>
      </c>
      <c r="M43" s="69">
        <f t="shared" si="6"/>
        <v>0</v>
      </c>
      <c r="N43" s="60">
        <f t="shared" si="7"/>
        <v>1</v>
      </c>
      <c r="O43" s="60">
        <f t="shared" si="8"/>
        <v>0</v>
      </c>
      <c r="P43" s="69">
        <f t="shared" si="9"/>
        <v>0</v>
      </c>
      <c r="Q43" s="60">
        <f t="shared" si="10"/>
        <v>0</v>
      </c>
      <c r="R43" s="60">
        <f t="shared" si="11"/>
        <v>0</v>
      </c>
      <c r="S43" s="69">
        <f t="shared" si="12"/>
        <v>0</v>
      </c>
      <c r="T43" s="60">
        <f t="shared" si="13"/>
        <v>0</v>
      </c>
      <c r="U43" s="60">
        <f t="shared" si="14"/>
        <v>0</v>
      </c>
      <c r="V43" s="69">
        <f t="shared" si="15"/>
        <v>0</v>
      </c>
      <c r="W43" s="60">
        <f t="shared" si="16"/>
        <v>0</v>
      </c>
      <c r="X43" s="60">
        <f t="shared" si="17"/>
        <v>0</v>
      </c>
      <c r="Y43" s="29">
        <f t="shared" si="18"/>
        <v>1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6" ht="12" customHeight="1" x14ac:dyDescent="0.3">
      <c r="A44" s="155"/>
      <c r="B44" s="53" t="s">
        <v>160</v>
      </c>
      <c r="C44" s="56" t="s">
        <v>153</v>
      </c>
      <c r="D44" s="106" t="s">
        <v>84</v>
      </c>
      <c r="E44"/>
      <c r="F44" s="102" t="s">
        <v>126</v>
      </c>
      <c r="G44" s="69">
        <f t="shared" si="0"/>
        <v>0</v>
      </c>
      <c r="H44" s="60">
        <f t="shared" si="1"/>
        <v>0</v>
      </c>
      <c r="I44" s="60">
        <f t="shared" si="2"/>
        <v>0</v>
      </c>
      <c r="J44" s="69">
        <f t="shared" si="3"/>
        <v>0</v>
      </c>
      <c r="K44" s="60">
        <f t="shared" si="4"/>
        <v>0</v>
      </c>
      <c r="L44" s="60">
        <f t="shared" si="5"/>
        <v>0</v>
      </c>
      <c r="M44" s="69">
        <f t="shared" si="6"/>
        <v>1</v>
      </c>
      <c r="N44" s="60">
        <f t="shared" si="7"/>
        <v>0</v>
      </c>
      <c r="O44" s="60">
        <f t="shared" si="8"/>
        <v>0</v>
      </c>
      <c r="P44" s="69">
        <f t="shared" si="9"/>
        <v>0</v>
      </c>
      <c r="Q44" s="60">
        <f t="shared" si="10"/>
        <v>1</v>
      </c>
      <c r="R44" s="60">
        <f t="shared" si="11"/>
        <v>0</v>
      </c>
      <c r="S44" s="69">
        <f t="shared" si="12"/>
        <v>0</v>
      </c>
      <c r="T44" s="60">
        <f t="shared" si="13"/>
        <v>0</v>
      </c>
      <c r="U44" s="60">
        <f t="shared" si="14"/>
        <v>0</v>
      </c>
      <c r="V44" s="69">
        <f t="shared" si="15"/>
        <v>0</v>
      </c>
      <c r="W44" s="60">
        <f t="shared" si="16"/>
        <v>0</v>
      </c>
      <c r="X44" s="60">
        <f t="shared" si="17"/>
        <v>0</v>
      </c>
      <c r="Y44" s="29">
        <f t="shared" si="18"/>
        <v>2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6" ht="12" customHeight="1" x14ac:dyDescent="0.3">
      <c r="A45" s="155"/>
      <c r="B45" s="53" t="s">
        <v>157</v>
      </c>
      <c r="C45" s="57" t="s">
        <v>154</v>
      </c>
      <c r="D45" s="106" t="s">
        <v>81</v>
      </c>
      <c r="E45"/>
      <c r="F45" s="102" t="s">
        <v>125</v>
      </c>
      <c r="G45" s="69">
        <f t="shared" si="0"/>
        <v>0</v>
      </c>
      <c r="H45" s="60">
        <f t="shared" si="1"/>
        <v>0</v>
      </c>
      <c r="I45" s="60">
        <f t="shared" si="2"/>
        <v>0</v>
      </c>
      <c r="J45" s="69">
        <f t="shared" si="3"/>
        <v>0</v>
      </c>
      <c r="K45" s="60">
        <f t="shared" si="4"/>
        <v>0</v>
      </c>
      <c r="L45" s="60">
        <f t="shared" si="5"/>
        <v>0</v>
      </c>
      <c r="M45" s="69">
        <f t="shared" si="6"/>
        <v>1</v>
      </c>
      <c r="N45" s="60">
        <f t="shared" si="7"/>
        <v>0</v>
      </c>
      <c r="O45" s="60">
        <f t="shared" si="8"/>
        <v>0</v>
      </c>
      <c r="P45" s="69">
        <f t="shared" si="9"/>
        <v>0</v>
      </c>
      <c r="Q45" s="60">
        <f t="shared" si="10"/>
        <v>1</v>
      </c>
      <c r="R45" s="60">
        <f t="shared" si="11"/>
        <v>0</v>
      </c>
      <c r="S45" s="69">
        <f t="shared" si="12"/>
        <v>0</v>
      </c>
      <c r="T45" s="60">
        <f t="shared" si="13"/>
        <v>0</v>
      </c>
      <c r="U45" s="60">
        <f t="shared" si="14"/>
        <v>0</v>
      </c>
      <c r="V45" s="69">
        <f t="shared" si="15"/>
        <v>0</v>
      </c>
      <c r="W45" s="60">
        <f t="shared" si="16"/>
        <v>0</v>
      </c>
      <c r="X45" s="60">
        <f t="shared" si="17"/>
        <v>0</v>
      </c>
      <c r="Y45" s="29">
        <f t="shared" si="18"/>
        <v>2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6" ht="12" customHeight="1" x14ac:dyDescent="0.3">
      <c r="A46" s="155"/>
      <c r="B46" s="53" t="s">
        <v>157</v>
      </c>
      <c r="C46" s="57" t="s">
        <v>154</v>
      </c>
      <c r="D46" s="106" t="s">
        <v>85</v>
      </c>
      <c r="E46"/>
      <c r="F46" s="102" t="s">
        <v>134</v>
      </c>
      <c r="G46" s="69">
        <f t="shared" si="0"/>
        <v>0</v>
      </c>
      <c r="H46" s="60">
        <f t="shared" si="1"/>
        <v>0</v>
      </c>
      <c r="I46" s="60">
        <f t="shared" si="2"/>
        <v>0</v>
      </c>
      <c r="J46" s="69">
        <f t="shared" si="3"/>
        <v>1</v>
      </c>
      <c r="K46" s="60">
        <f t="shared" si="4"/>
        <v>1</v>
      </c>
      <c r="L46" s="60">
        <f t="shared" si="5"/>
        <v>0</v>
      </c>
      <c r="M46" s="69">
        <f t="shared" si="6"/>
        <v>1</v>
      </c>
      <c r="N46" s="60">
        <f t="shared" si="7"/>
        <v>0</v>
      </c>
      <c r="O46" s="60">
        <f t="shared" si="8"/>
        <v>0</v>
      </c>
      <c r="P46" s="69">
        <f t="shared" si="9"/>
        <v>1</v>
      </c>
      <c r="Q46" s="60">
        <f t="shared" si="10"/>
        <v>0</v>
      </c>
      <c r="R46" s="60">
        <f t="shared" si="11"/>
        <v>0</v>
      </c>
      <c r="S46" s="69">
        <f t="shared" si="12"/>
        <v>0</v>
      </c>
      <c r="T46" s="60">
        <f t="shared" si="13"/>
        <v>0</v>
      </c>
      <c r="U46" s="60">
        <f t="shared" si="14"/>
        <v>0</v>
      </c>
      <c r="V46" s="69">
        <f t="shared" si="15"/>
        <v>1</v>
      </c>
      <c r="W46" s="60">
        <f t="shared" si="16"/>
        <v>0</v>
      </c>
      <c r="X46" s="60">
        <f t="shared" si="17"/>
        <v>0</v>
      </c>
      <c r="Y46" s="29">
        <f t="shared" si="18"/>
        <v>5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6" ht="12" customHeight="1" x14ac:dyDescent="0.3">
      <c r="A47" s="155"/>
      <c r="B47" s="53" t="s">
        <v>157</v>
      </c>
      <c r="C47" s="57" t="s">
        <v>154</v>
      </c>
      <c r="D47" s="106" t="s">
        <v>84</v>
      </c>
      <c r="E47"/>
      <c r="F47" s="102" t="s">
        <v>133</v>
      </c>
      <c r="G47" s="69">
        <f t="shared" si="0"/>
        <v>0</v>
      </c>
      <c r="H47" s="60">
        <f t="shared" si="1"/>
        <v>1</v>
      </c>
      <c r="I47" s="60">
        <f t="shared" si="2"/>
        <v>0</v>
      </c>
      <c r="J47" s="69">
        <f t="shared" si="3"/>
        <v>0</v>
      </c>
      <c r="K47" s="60">
        <f t="shared" si="4"/>
        <v>1</v>
      </c>
      <c r="L47" s="60">
        <f t="shared" si="5"/>
        <v>0</v>
      </c>
      <c r="M47" s="69">
        <f t="shared" si="6"/>
        <v>0</v>
      </c>
      <c r="N47" s="60">
        <f t="shared" si="7"/>
        <v>0</v>
      </c>
      <c r="O47" s="60">
        <f t="shared" si="8"/>
        <v>0</v>
      </c>
      <c r="P47" s="69">
        <f t="shared" si="9"/>
        <v>0</v>
      </c>
      <c r="Q47" s="60">
        <f t="shared" si="10"/>
        <v>0</v>
      </c>
      <c r="R47" s="60">
        <f t="shared" si="11"/>
        <v>0</v>
      </c>
      <c r="S47" s="69">
        <f t="shared" si="12"/>
        <v>0</v>
      </c>
      <c r="T47" s="60">
        <f t="shared" si="13"/>
        <v>0</v>
      </c>
      <c r="U47" s="60">
        <f t="shared" si="14"/>
        <v>0</v>
      </c>
      <c r="V47" s="69">
        <f t="shared" si="15"/>
        <v>0</v>
      </c>
      <c r="W47" s="60">
        <f t="shared" si="16"/>
        <v>1</v>
      </c>
      <c r="X47" s="60">
        <f t="shared" si="17"/>
        <v>0</v>
      </c>
      <c r="Y47" s="29">
        <f t="shared" si="18"/>
        <v>3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pans="1:66" ht="12" customHeight="1" x14ac:dyDescent="0.3">
      <c r="A48" s="155"/>
      <c r="B48" s="53" t="s">
        <v>157</v>
      </c>
      <c r="C48" s="57" t="s">
        <v>154</v>
      </c>
      <c r="D48" s="105" t="s">
        <v>86</v>
      </c>
      <c r="E48"/>
      <c r="F48" s="102" t="s">
        <v>230</v>
      </c>
      <c r="G48" s="69">
        <f t="shared" si="0"/>
        <v>0</v>
      </c>
      <c r="H48" s="60">
        <f t="shared" si="1"/>
        <v>0</v>
      </c>
      <c r="I48" s="60">
        <f t="shared" si="2"/>
        <v>0</v>
      </c>
      <c r="J48" s="69">
        <f t="shared" si="3"/>
        <v>0</v>
      </c>
      <c r="K48" s="60">
        <f t="shared" si="4"/>
        <v>0</v>
      </c>
      <c r="L48" s="60">
        <f t="shared" si="5"/>
        <v>0</v>
      </c>
      <c r="M48" s="69">
        <f t="shared" si="6"/>
        <v>0</v>
      </c>
      <c r="N48" s="60">
        <f t="shared" si="7"/>
        <v>0</v>
      </c>
      <c r="O48" s="60">
        <f t="shared" si="8"/>
        <v>1</v>
      </c>
      <c r="P48" s="69">
        <f t="shared" si="9"/>
        <v>1</v>
      </c>
      <c r="Q48" s="60">
        <f t="shared" si="10"/>
        <v>0</v>
      </c>
      <c r="R48" s="60">
        <f t="shared" si="11"/>
        <v>0</v>
      </c>
      <c r="S48" s="69">
        <f t="shared" si="12"/>
        <v>0</v>
      </c>
      <c r="T48" s="60">
        <f t="shared" si="13"/>
        <v>0</v>
      </c>
      <c r="U48" s="60">
        <f t="shared" si="14"/>
        <v>0</v>
      </c>
      <c r="V48" s="69">
        <f t="shared" si="15"/>
        <v>0</v>
      </c>
      <c r="W48" s="60">
        <f t="shared" si="16"/>
        <v>0</v>
      </c>
      <c r="X48" s="60">
        <f t="shared" si="17"/>
        <v>0</v>
      </c>
      <c r="Y48" s="29">
        <f t="shared" ref="Y48:Y49" si="19">SUM(G48:X48)</f>
        <v>2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pans="1:66" ht="12" customHeight="1" x14ac:dyDescent="0.3">
      <c r="A49" s="155"/>
      <c r="B49" s="53" t="s">
        <v>157</v>
      </c>
      <c r="C49" s="57" t="s">
        <v>154</v>
      </c>
      <c r="D49" s="105" t="s">
        <v>87</v>
      </c>
      <c r="F49" s="102" t="s">
        <v>231</v>
      </c>
      <c r="G49" s="69">
        <f t="shared" si="0"/>
        <v>0</v>
      </c>
      <c r="H49" s="60">
        <f t="shared" si="1"/>
        <v>0</v>
      </c>
      <c r="I49" s="60">
        <f t="shared" si="2"/>
        <v>0</v>
      </c>
      <c r="J49" s="69">
        <f t="shared" si="3"/>
        <v>0</v>
      </c>
      <c r="K49" s="60">
        <f t="shared" si="4"/>
        <v>0</v>
      </c>
      <c r="L49" s="60">
        <f t="shared" si="5"/>
        <v>0</v>
      </c>
      <c r="M49" s="69">
        <f t="shared" si="6"/>
        <v>0</v>
      </c>
      <c r="N49" s="60">
        <f t="shared" si="7"/>
        <v>0</v>
      </c>
      <c r="O49" s="60">
        <f t="shared" si="8"/>
        <v>1</v>
      </c>
      <c r="P49" s="69">
        <f t="shared" si="9"/>
        <v>0</v>
      </c>
      <c r="Q49" s="60">
        <f t="shared" si="10"/>
        <v>0</v>
      </c>
      <c r="R49" s="60">
        <f t="shared" si="11"/>
        <v>0</v>
      </c>
      <c r="S49" s="69">
        <f t="shared" si="12"/>
        <v>0</v>
      </c>
      <c r="T49" s="60">
        <f t="shared" si="13"/>
        <v>0</v>
      </c>
      <c r="U49" s="60">
        <f t="shared" si="14"/>
        <v>0</v>
      </c>
      <c r="V49" s="69">
        <f t="shared" si="15"/>
        <v>0</v>
      </c>
      <c r="W49" s="60">
        <f t="shared" si="16"/>
        <v>0</v>
      </c>
      <c r="X49" s="60">
        <f t="shared" si="17"/>
        <v>0</v>
      </c>
      <c r="Y49" s="29">
        <f t="shared" si="19"/>
        <v>1</v>
      </c>
    </row>
    <row r="50" spans="1:66" ht="12" customHeight="1" x14ac:dyDescent="0.3">
      <c r="A50" s="155"/>
      <c r="B50" s="53" t="s">
        <v>158</v>
      </c>
      <c r="C50" s="63" t="s">
        <v>152</v>
      </c>
      <c r="D50" s="106" t="s">
        <v>85</v>
      </c>
      <c r="F50" s="102"/>
      <c r="G50" s="69"/>
      <c r="H50" s="60"/>
      <c r="I50" s="60"/>
      <c r="J50" s="69"/>
      <c r="K50" s="60"/>
      <c r="L50" s="60"/>
      <c r="M50" s="69"/>
      <c r="N50" s="60"/>
      <c r="O50" s="60"/>
      <c r="P50" s="69"/>
      <c r="Q50" s="60"/>
      <c r="R50" s="60"/>
      <c r="S50" s="69"/>
      <c r="T50" s="60"/>
      <c r="U50" s="60"/>
      <c r="V50" s="69"/>
      <c r="W50" s="60"/>
      <c r="X50" s="60"/>
      <c r="Y50" s="29"/>
    </row>
    <row r="51" spans="1:66" ht="12" customHeight="1" x14ac:dyDescent="0.3">
      <c r="A51" s="155"/>
      <c r="B51" s="53" t="s">
        <v>159</v>
      </c>
      <c r="C51" s="56" t="s">
        <v>153</v>
      </c>
      <c r="D51" s="106" t="s">
        <v>85</v>
      </c>
      <c r="E51"/>
      <c r="F51" s="102"/>
      <c r="G51" s="69"/>
      <c r="H51" s="60"/>
      <c r="I51" s="60"/>
      <c r="J51" s="69"/>
      <c r="K51" s="60"/>
      <c r="L51" s="60"/>
      <c r="M51" s="69"/>
      <c r="N51" s="60"/>
      <c r="O51" s="60"/>
      <c r="P51" s="69"/>
      <c r="Q51" s="60"/>
      <c r="R51" s="60"/>
      <c r="S51" s="69"/>
      <c r="T51" s="60"/>
      <c r="U51" s="60"/>
      <c r="V51" s="69"/>
      <c r="W51" s="60"/>
      <c r="X51" s="60"/>
      <c r="Y51" s="29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1:66" ht="12" customHeight="1" thickBot="1" x14ac:dyDescent="0.35">
      <c r="A52" s="156"/>
      <c r="B52" s="54" t="s">
        <v>159</v>
      </c>
      <c r="C52" s="66" t="s">
        <v>154</v>
      </c>
      <c r="D52" s="107" t="s">
        <v>86</v>
      </c>
      <c r="E52"/>
      <c r="F52" s="102"/>
      <c r="G52" s="69"/>
      <c r="H52" s="60"/>
      <c r="I52" s="60"/>
      <c r="J52" s="69"/>
      <c r="K52" s="60"/>
      <c r="L52" s="60"/>
      <c r="M52" s="69"/>
      <c r="N52" s="60"/>
      <c r="O52" s="60"/>
      <c r="P52" s="69"/>
      <c r="Q52" s="60"/>
      <c r="R52" s="60"/>
      <c r="S52" s="69"/>
      <c r="T52" s="60"/>
      <c r="U52" s="60"/>
      <c r="V52" s="69"/>
      <c r="W52" s="60"/>
      <c r="X52" s="60"/>
      <c r="Y52" s="29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pans="1:66" ht="12" customHeight="1" x14ac:dyDescent="0.3">
      <c r="A53" s="154" t="s">
        <v>184</v>
      </c>
      <c r="B53" s="52" t="s">
        <v>155</v>
      </c>
      <c r="C53" s="55" t="s">
        <v>152</v>
      </c>
      <c r="D53" s="104" t="s">
        <v>81</v>
      </c>
      <c r="E53"/>
      <c r="F53" s="102"/>
      <c r="G53" s="69"/>
      <c r="H53" s="60"/>
      <c r="I53" s="60"/>
      <c r="J53" s="69"/>
      <c r="K53" s="60"/>
      <c r="L53" s="60"/>
      <c r="M53" s="69"/>
      <c r="N53" s="60"/>
      <c r="O53" s="60"/>
      <c r="P53" s="69"/>
      <c r="Q53" s="60"/>
      <c r="R53" s="60"/>
      <c r="S53" s="69"/>
      <c r="T53" s="60"/>
      <c r="U53" s="60"/>
      <c r="V53" s="69"/>
      <c r="W53" s="60"/>
      <c r="X53" s="60"/>
      <c r="Y53" s="29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pans="1:66" ht="12" customHeight="1" x14ac:dyDescent="0.3">
      <c r="A54" s="155"/>
      <c r="B54" s="53" t="s">
        <v>156</v>
      </c>
      <c r="C54" s="63" t="s">
        <v>152</v>
      </c>
      <c r="D54" s="105" t="s">
        <v>86</v>
      </c>
      <c r="E54"/>
      <c r="F54" s="102"/>
      <c r="G54" s="69"/>
      <c r="H54" s="60"/>
      <c r="I54" s="60"/>
      <c r="J54" s="69"/>
      <c r="K54" s="60"/>
      <c r="L54" s="60"/>
      <c r="M54" s="69"/>
      <c r="N54" s="60"/>
      <c r="O54" s="60"/>
      <c r="P54" s="69"/>
      <c r="Q54" s="60"/>
      <c r="R54" s="60"/>
      <c r="S54" s="69"/>
      <c r="T54" s="60"/>
      <c r="U54" s="60"/>
      <c r="V54" s="69"/>
      <c r="W54" s="60"/>
      <c r="X54" s="60"/>
      <c r="Y54" s="29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pans="1:66" ht="12" customHeight="1" x14ac:dyDescent="0.3">
      <c r="A55" s="155"/>
      <c r="B55" s="53" t="s">
        <v>156</v>
      </c>
      <c r="C55" s="63" t="s">
        <v>152</v>
      </c>
      <c r="D55" s="106" t="s">
        <v>84</v>
      </c>
      <c r="E55"/>
      <c r="F55" s="102"/>
      <c r="G55" s="69"/>
      <c r="H55" s="60"/>
      <c r="I55" s="60"/>
      <c r="J55" s="69"/>
      <c r="K55" s="60"/>
      <c r="L55" s="60"/>
      <c r="M55" s="69"/>
      <c r="N55" s="60"/>
      <c r="O55" s="60"/>
      <c r="P55" s="69"/>
      <c r="Q55" s="60"/>
      <c r="R55" s="60"/>
      <c r="S55" s="69"/>
      <c r="T55" s="60"/>
      <c r="U55" s="60"/>
      <c r="V55" s="69"/>
      <c r="W55" s="60"/>
      <c r="X55" s="60"/>
      <c r="Y55" s="29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pans="1:66" ht="12" customHeight="1" x14ac:dyDescent="0.3">
      <c r="A56" s="155"/>
      <c r="B56" s="53" t="s">
        <v>160</v>
      </c>
      <c r="C56" s="63" t="s">
        <v>152</v>
      </c>
      <c r="D56" s="106" t="s">
        <v>81</v>
      </c>
      <c r="E56"/>
      <c r="F56" s="102"/>
      <c r="G56" s="69"/>
      <c r="H56" s="60"/>
      <c r="I56" s="60"/>
      <c r="J56" s="69"/>
      <c r="K56" s="60"/>
      <c r="L56" s="60"/>
      <c r="M56" s="69"/>
      <c r="N56" s="60"/>
      <c r="O56" s="60"/>
      <c r="P56" s="69"/>
      <c r="Q56" s="60"/>
      <c r="R56" s="60"/>
      <c r="S56" s="69"/>
      <c r="T56" s="60"/>
      <c r="U56" s="60"/>
      <c r="V56" s="69"/>
      <c r="W56" s="60"/>
      <c r="X56" s="60"/>
      <c r="Y56" s="29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6" ht="12" customHeight="1" x14ac:dyDescent="0.3">
      <c r="A57" s="155"/>
      <c r="B57" s="53" t="s">
        <v>160</v>
      </c>
      <c r="C57" s="63" t="s">
        <v>152</v>
      </c>
      <c r="D57" s="105" t="s">
        <v>86</v>
      </c>
      <c r="E57"/>
      <c r="F57" s="102"/>
      <c r="G57" s="69"/>
      <c r="H57" s="60"/>
      <c r="I57" s="60"/>
      <c r="J57" s="69"/>
      <c r="K57" s="60"/>
      <c r="L57" s="60"/>
      <c r="M57" s="69"/>
      <c r="N57" s="60"/>
      <c r="O57" s="60"/>
      <c r="P57" s="69"/>
      <c r="Q57" s="60"/>
      <c r="R57" s="60"/>
      <c r="S57" s="69"/>
      <c r="T57" s="60"/>
      <c r="U57" s="60"/>
      <c r="V57" s="69"/>
      <c r="W57" s="60"/>
      <c r="X57" s="60"/>
      <c r="Y57" s="29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6" ht="12" customHeight="1" x14ac:dyDescent="0.3">
      <c r="A58" s="155"/>
      <c r="B58" s="53" t="s">
        <v>160</v>
      </c>
      <c r="C58" s="63" t="s">
        <v>152</v>
      </c>
      <c r="D58" s="106" t="s">
        <v>84</v>
      </c>
      <c r="E58"/>
      <c r="F58" s="102"/>
      <c r="G58" s="69"/>
      <c r="H58" s="60"/>
      <c r="I58" s="60"/>
      <c r="J58" s="69"/>
      <c r="K58" s="60"/>
      <c r="L58" s="60"/>
      <c r="M58" s="69"/>
      <c r="N58" s="60"/>
      <c r="O58" s="60"/>
      <c r="P58" s="69"/>
      <c r="Q58" s="60"/>
      <c r="R58" s="60"/>
      <c r="S58" s="69"/>
      <c r="T58" s="60"/>
      <c r="U58" s="60"/>
      <c r="V58" s="69"/>
      <c r="W58" s="60"/>
      <c r="X58" s="60"/>
      <c r="Y58" s="29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6" ht="12" customHeight="1" x14ac:dyDescent="0.3">
      <c r="A59" s="155"/>
      <c r="B59" s="53" t="s">
        <v>157</v>
      </c>
      <c r="C59" s="63" t="s">
        <v>152</v>
      </c>
      <c r="D59" s="106" t="s">
        <v>81</v>
      </c>
      <c r="F59" s="102"/>
      <c r="G59" s="69"/>
      <c r="H59" s="60"/>
      <c r="I59" s="60"/>
      <c r="J59" s="69"/>
      <c r="K59" s="60"/>
      <c r="L59" s="60"/>
      <c r="M59" s="69"/>
      <c r="N59" s="60"/>
      <c r="O59" s="60"/>
      <c r="P59" s="69"/>
      <c r="Q59" s="60"/>
      <c r="R59" s="60"/>
      <c r="S59" s="69"/>
      <c r="T59" s="60"/>
      <c r="U59" s="60"/>
      <c r="V59" s="69"/>
      <c r="W59" s="60"/>
      <c r="X59" s="60"/>
      <c r="Y59" s="29"/>
      <c r="AA59"/>
      <c r="AB59"/>
      <c r="AC59"/>
      <c r="AD59"/>
      <c r="AE59"/>
      <c r="AF59"/>
      <c r="AG59"/>
    </row>
    <row r="60" spans="1:66" ht="12" customHeight="1" x14ac:dyDescent="0.3">
      <c r="A60" s="155"/>
      <c r="B60" s="53" t="s">
        <v>157</v>
      </c>
      <c r="C60" s="63" t="s">
        <v>152</v>
      </c>
      <c r="D60" s="105" t="s">
        <v>86</v>
      </c>
      <c r="F60" s="103"/>
      <c r="G60" s="69"/>
      <c r="H60" s="60"/>
      <c r="I60" s="60"/>
      <c r="J60" s="69"/>
      <c r="K60" s="60"/>
      <c r="L60" s="60"/>
      <c r="M60" s="69"/>
      <c r="N60" s="60"/>
      <c r="O60" s="60"/>
      <c r="P60" s="69"/>
      <c r="Q60" s="60"/>
      <c r="R60" s="60"/>
      <c r="S60" s="69"/>
      <c r="T60" s="60"/>
      <c r="U60" s="60"/>
      <c r="V60" s="69"/>
      <c r="W60" s="60"/>
      <c r="X60" s="60"/>
      <c r="Y60" s="29"/>
      <c r="AA60"/>
      <c r="AB60"/>
      <c r="AC60"/>
      <c r="AD60"/>
      <c r="AE60"/>
      <c r="AF60"/>
      <c r="AG60"/>
    </row>
    <row r="61" spans="1:66" ht="12" customHeight="1" x14ac:dyDescent="0.3">
      <c r="A61" s="155"/>
      <c r="B61" s="53" t="s">
        <v>157</v>
      </c>
      <c r="C61" s="63" t="s">
        <v>152</v>
      </c>
      <c r="D61" s="106" t="s">
        <v>84</v>
      </c>
      <c r="E61"/>
      <c r="F61" s="102"/>
      <c r="G61" s="69"/>
      <c r="H61" s="60"/>
      <c r="I61" s="60"/>
      <c r="J61" s="69"/>
      <c r="K61" s="60"/>
      <c r="L61" s="60"/>
      <c r="M61" s="69"/>
      <c r="N61" s="60"/>
      <c r="O61" s="60"/>
      <c r="P61" s="69"/>
      <c r="Q61" s="60"/>
      <c r="R61" s="60"/>
      <c r="S61" s="69"/>
      <c r="T61" s="60"/>
      <c r="U61" s="60"/>
      <c r="V61" s="69"/>
      <c r="W61" s="60"/>
      <c r="X61" s="60"/>
      <c r="Y61" s="29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1:66" ht="12" customHeight="1" x14ac:dyDescent="0.3">
      <c r="A62" s="155"/>
      <c r="B62" s="53" t="s">
        <v>157</v>
      </c>
      <c r="C62" s="63" t="s">
        <v>152</v>
      </c>
      <c r="D62" s="106" t="s">
        <v>83</v>
      </c>
      <c r="E62"/>
      <c r="F62" s="102"/>
      <c r="G62" s="69"/>
      <c r="H62" s="60"/>
      <c r="I62" s="60"/>
      <c r="J62" s="69"/>
      <c r="K62" s="60"/>
      <c r="L62" s="60"/>
      <c r="M62" s="69"/>
      <c r="N62" s="60"/>
      <c r="O62" s="60"/>
      <c r="P62" s="69"/>
      <c r="Q62" s="60"/>
      <c r="R62" s="60"/>
      <c r="S62" s="69"/>
      <c r="T62" s="60"/>
      <c r="U62" s="60"/>
      <c r="V62" s="69"/>
      <c r="W62" s="60"/>
      <c r="X62" s="60"/>
      <c r="Y62" s="29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6" ht="12" customHeight="1" x14ac:dyDescent="0.3">
      <c r="A63" s="155"/>
      <c r="B63" s="53" t="s">
        <v>157</v>
      </c>
      <c r="C63" s="63" t="s">
        <v>152</v>
      </c>
      <c r="D63" s="105" t="s">
        <v>87</v>
      </c>
      <c r="E63"/>
      <c r="F63" s="102"/>
      <c r="G63" s="69"/>
      <c r="H63" s="60"/>
      <c r="I63" s="60"/>
      <c r="J63" s="69"/>
      <c r="K63" s="60"/>
      <c r="L63" s="60"/>
      <c r="M63" s="69"/>
      <c r="N63" s="60"/>
      <c r="O63" s="60"/>
      <c r="P63" s="69"/>
      <c r="Q63" s="60"/>
      <c r="R63" s="60"/>
      <c r="S63" s="69"/>
      <c r="T63" s="60"/>
      <c r="U63" s="60"/>
      <c r="V63" s="69"/>
      <c r="W63" s="60"/>
      <c r="X63" s="60"/>
      <c r="Y63" s="29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6" ht="12" customHeight="1" x14ac:dyDescent="0.3">
      <c r="A64" s="155"/>
      <c r="B64" s="53" t="s">
        <v>159</v>
      </c>
      <c r="C64" s="63" t="s">
        <v>152</v>
      </c>
      <c r="D64" s="106" t="s">
        <v>81</v>
      </c>
      <c r="E64"/>
      <c r="F64" s="29"/>
      <c r="G64" s="69"/>
      <c r="H64" s="60"/>
      <c r="I64" s="60"/>
      <c r="J64" s="69"/>
      <c r="K64" s="60"/>
      <c r="L64" s="60"/>
      <c r="M64" s="69"/>
      <c r="N64" s="60"/>
      <c r="O64" s="60"/>
      <c r="P64" s="69"/>
      <c r="Q64" s="60"/>
      <c r="R64" s="60"/>
      <c r="S64" s="69"/>
      <c r="T64" s="60"/>
      <c r="U64" s="60"/>
      <c r="V64" s="69"/>
      <c r="W64" s="60"/>
      <c r="X64" s="60"/>
      <c r="Y64" s="29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6" ht="12" customHeight="1" thickBot="1" x14ac:dyDescent="0.35">
      <c r="A65" s="156"/>
      <c r="B65" s="54" t="s">
        <v>159</v>
      </c>
      <c r="C65" s="86" t="s">
        <v>153</v>
      </c>
      <c r="D65" s="107" t="s">
        <v>86</v>
      </c>
      <c r="E65"/>
      <c r="F65" s="29"/>
      <c r="G65" s="69"/>
      <c r="H65" s="60"/>
      <c r="I65" s="60"/>
      <c r="J65" s="69"/>
      <c r="K65" s="60"/>
      <c r="L65" s="60"/>
      <c r="M65" s="69"/>
      <c r="N65" s="60"/>
      <c r="O65" s="60"/>
      <c r="P65" s="69"/>
      <c r="Q65" s="60"/>
      <c r="R65" s="60"/>
      <c r="S65" s="69"/>
      <c r="T65" s="60"/>
      <c r="U65" s="60"/>
      <c r="V65" s="69"/>
      <c r="W65" s="60"/>
      <c r="X65" s="60"/>
      <c r="Y65" s="29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6" ht="12" customHeight="1" x14ac:dyDescent="0.3">
      <c r="A66" s="154" t="s">
        <v>185</v>
      </c>
      <c r="B66" s="52" t="s">
        <v>155</v>
      </c>
      <c r="C66" s="55" t="s">
        <v>152</v>
      </c>
      <c r="D66" s="114" t="s">
        <v>86</v>
      </c>
      <c r="E66"/>
      <c r="F66" s="29"/>
      <c r="G66" s="69"/>
      <c r="H66" s="60"/>
      <c r="I66" s="60"/>
      <c r="J66" s="69"/>
      <c r="K66" s="60"/>
      <c r="L66" s="60"/>
      <c r="M66" s="69"/>
      <c r="N66" s="60"/>
      <c r="O66" s="60"/>
      <c r="P66" s="69"/>
      <c r="Q66" s="60"/>
      <c r="R66" s="60"/>
      <c r="S66" s="69"/>
      <c r="T66" s="60"/>
      <c r="U66" s="60"/>
      <c r="V66" s="69"/>
      <c r="W66" s="60"/>
      <c r="X66" s="60"/>
      <c r="Y66" s="29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6" ht="12" customHeight="1" x14ac:dyDescent="0.3">
      <c r="A67" s="155"/>
      <c r="B67" s="53" t="s">
        <v>155</v>
      </c>
      <c r="C67" s="56" t="s">
        <v>153</v>
      </c>
      <c r="D67" s="106" t="s">
        <v>90</v>
      </c>
      <c r="E67"/>
      <c r="F67" s="29"/>
      <c r="G67" s="69"/>
      <c r="H67" s="60"/>
      <c r="I67" s="60"/>
      <c r="J67" s="69"/>
      <c r="K67" s="60"/>
      <c r="L67" s="60"/>
      <c r="M67" s="69"/>
      <c r="N67" s="60"/>
      <c r="O67" s="60"/>
      <c r="P67" s="69"/>
      <c r="Q67" s="60"/>
      <c r="R67" s="60"/>
      <c r="S67" s="69"/>
      <c r="T67" s="60"/>
      <c r="U67" s="60"/>
      <c r="V67" s="69"/>
      <c r="W67" s="60"/>
      <c r="X67" s="60"/>
      <c r="Y67" s="29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6" ht="12" customHeight="1" x14ac:dyDescent="0.3">
      <c r="A68" s="155"/>
      <c r="B68" s="53" t="s">
        <v>156</v>
      </c>
      <c r="C68" s="56" t="s">
        <v>153</v>
      </c>
      <c r="D68" s="105" t="s">
        <v>86</v>
      </c>
      <c r="E68"/>
      <c r="F68" s="29"/>
      <c r="G68" s="67"/>
      <c r="H68" s="61"/>
      <c r="I68" s="58"/>
      <c r="J68" s="68"/>
      <c r="K68" s="61"/>
      <c r="L68" s="58"/>
      <c r="M68" s="68"/>
      <c r="N68" s="61"/>
      <c r="O68" s="58"/>
      <c r="P68" s="68"/>
      <c r="Q68" s="61"/>
      <c r="R68" s="58"/>
      <c r="S68" s="68"/>
      <c r="T68" s="61"/>
      <c r="U68" s="58"/>
      <c r="V68" s="68"/>
      <c r="W68" s="61"/>
      <c r="X68" s="58"/>
      <c r="Y68" s="29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6" ht="12" customHeight="1" x14ac:dyDescent="0.3">
      <c r="A69" s="155"/>
      <c r="B69" s="53" t="s">
        <v>156</v>
      </c>
      <c r="C69" s="56" t="s">
        <v>153</v>
      </c>
      <c r="D69" s="106" t="s">
        <v>90</v>
      </c>
      <c r="E69"/>
      <c r="F69" s="29"/>
      <c r="G69" s="67"/>
      <c r="H69" s="61"/>
      <c r="I69" s="58"/>
      <c r="J69" s="68"/>
      <c r="K69" s="61"/>
      <c r="L69" s="58"/>
      <c r="M69" s="68"/>
      <c r="N69" s="61"/>
      <c r="O69" s="58"/>
      <c r="P69" s="68"/>
      <c r="Q69" s="61"/>
      <c r="R69" s="58"/>
      <c r="S69" s="68"/>
      <c r="T69" s="61"/>
      <c r="U69" s="58"/>
      <c r="V69" s="68"/>
      <c r="W69" s="61"/>
      <c r="X69" s="58"/>
      <c r="Y69" s="2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6" ht="12" customHeight="1" x14ac:dyDescent="0.3">
      <c r="A70" s="155"/>
      <c r="B70" s="53" t="s">
        <v>160</v>
      </c>
      <c r="C70" s="56" t="s">
        <v>153</v>
      </c>
      <c r="D70" s="105" t="s">
        <v>86</v>
      </c>
      <c r="E70"/>
      <c r="F70" s="29"/>
      <c r="G70" s="67"/>
      <c r="H70" s="61"/>
      <c r="I70" s="58"/>
      <c r="J70" s="68"/>
      <c r="K70" s="61"/>
      <c r="L70" s="58"/>
      <c r="M70" s="68"/>
      <c r="N70" s="61"/>
      <c r="O70" s="58"/>
      <c r="P70" s="68"/>
      <c r="Q70" s="61"/>
      <c r="R70" s="58"/>
      <c r="S70" s="68"/>
      <c r="T70" s="61"/>
      <c r="U70" s="58"/>
      <c r="V70" s="68"/>
      <c r="W70" s="61"/>
      <c r="X70" s="58"/>
      <c r="Y70" s="29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6" ht="12" customHeight="1" x14ac:dyDescent="0.3">
      <c r="A71" s="155"/>
      <c r="B71" s="53" t="s">
        <v>160</v>
      </c>
      <c r="C71" s="56" t="s">
        <v>153</v>
      </c>
      <c r="D71" s="106" t="s">
        <v>90</v>
      </c>
      <c r="E71"/>
      <c r="F71" s="29"/>
      <c r="G71" s="67"/>
      <c r="H71" s="61"/>
      <c r="I71" s="58"/>
      <c r="J71" s="68"/>
      <c r="K71" s="61"/>
      <c r="L71" s="58"/>
      <c r="M71" s="68"/>
      <c r="N71" s="61"/>
      <c r="O71" s="58"/>
      <c r="P71" s="68"/>
      <c r="Q71" s="61"/>
      <c r="R71" s="58"/>
      <c r="S71" s="68"/>
      <c r="T71" s="61"/>
      <c r="U71" s="58"/>
      <c r="V71" s="68"/>
      <c r="W71" s="61"/>
      <c r="X71" s="58"/>
      <c r="Y71" s="29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6" ht="12" customHeight="1" x14ac:dyDescent="0.3">
      <c r="A72" s="155"/>
      <c r="B72" s="53" t="s">
        <v>160</v>
      </c>
      <c r="C72" s="56" t="s">
        <v>153</v>
      </c>
      <c r="D72" s="106" t="s">
        <v>89</v>
      </c>
      <c r="E72"/>
      <c r="F72" s="29"/>
      <c r="G72" s="67"/>
      <c r="H72" s="61"/>
      <c r="I72" s="58"/>
      <c r="J72" s="68"/>
      <c r="K72" s="61"/>
      <c r="L72" s="58"/>
      <c r="M72" s="68"/>
      <c r="N72" s="61"/>
      <c r="O72" s="58"/>
      <c r="P72" s="68"/>
      <c r="Q72" s="61"/>
      <c r="R72" s="58"/>
      <c r="S72" s="68"/>
      <c r="T72" s="61"/>
      <c r="U72" s="58"/>
      <c r="V72" s="68"/>
      <c r="W72" s="61"/>
      <c r="X72" s="58"/>
      <c r="Y72" s="29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ht="12" customHeight="1" x14ac:dyDescent="0.3">
      <c r="A73" s="155"/>
      <c r="B73" s="53" t="s">
        <v>160</v>
      </c>
      <c r="C73" s="57" t="s">
        <v>154</v>
      </c>
      <c r="D73" s="106" t="s">
        <v>84</v>
      </c>
      <c r="E73"/>
      <c r="F73" s="29"/>
      <c r="G73" s="67"/>
      <c r="H73" s="61"/>
      <c r="I73" s="58"/>
      <c r="J73" s="68"/>
      <c r="K73" s="61"/>
      <c r="L73" s="58"/>
      <c r="M73" s="68"/>
      <c r="N73" s="61"/>
      <c r="O73" s="58"/>
      <c r="P73" s="68"/>
      <c r="Q73" s="61"/>
      <c r="R73" s="58"/>
      <c r="S73" s="68"/>
      <c r="T73" s="61"/>
      <c r="U73" s="58"/>
      <c r="V73" s="68"/>
      <c r="W73" s="61"/>
      <c r="X73" s="58"/>
      <c r="Y73" s="29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ht="12" customHeight="1" x14ac:dyDescent="0.3">
      <c r="A74" s="155"/>
      <c r="B74" s="53" t="s">
        <v>160</v>
      </c>
      <c r="C74" s="57" t="s">
        <v>154</v>
      </c>
      <c r="D74" s="106" t="s">
        <v>83</v>
      </c>
      <c r="E74"/>
      <c r="F74" s="29"/>
      <c r="G74" s="67"/>
      <c r="H74" s="61"/>
      <c r="I74" s="58"/>
      <c r="J74" s="68"/>
      <c r="K74" s="61"/>
      <c r="L74" s="58"/>
      <c r="M74" s="68"/>
      <c r="N74" s="61"/>
      <c r="O74" s="58"/>
      <c r="P74" s="68"/>
      <c r="Q74" s="61"/>
      <c r="R74" s="58"/>
      <c r="S74" s="68"/>
      <c r="T74" s="61"/>
      <c r="U74" s="58"/>
      <c r="V74" s="68"/>
      <c r="W74" s="61"/>
      <c r="X74" s="58"/>
      <c r="Y74" s="29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ht="12" customHeight="1" x14ac:dyDescent="0.3">
      <c r="A75" s="155"/>
      <c r="B75" s="53" t="s">
        <v>160</v>
      </c>
      <c r="C75" s="57" t="s">
        <v>154</v>
      </c>
      <c r="D75" s="106" t="s">
        <v>81</v>
      </c>
      <c r="E75"/>
      <c r="F75" s="29"/>
      <c r="G75" s="67"/>
      <c r="H75" s="61"/>
      <c r="I75" s="58"/>
      <c r="J75" s="68"/>
      <c r="K75" s="61"/>
      <c r="L75" s="58"/>
      <c r="M75" s="68"/>
      <c r="N75" s="61"/>
      <c r="O75" s="58"/>
      <c r="P75" s="68"/>
      <c r="Q75" s="61"/>
      <c r="R75" s="58"/>
      <c r="S75" s="68"/>
      <c r="T75" s="61"/>
      <c r="U75" s="58"/>
      <c r="V75" s="68"/>
      <c r="W75" s="61"/>
      <c r="X75" s="58"/>
      <c r="Y75" s="29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6" spans="1:66" ht="12" customHeight="1" x14ac:dyDescent="0.3">
      <c r="A76" s="155"/>
      <c r="B76" s="53" t="s">
        <v>157</v>
      </c>
      <c r="C76" s="63" t="s">
        <v>152</v>
      </c>
      <c r="D76" s="105" t="s">
        <v>86</v>
      </c>
      <c r="E76"/>
      <c r="F76" s="29"/>
      <c r="G76" s="67"/>
      <c r="H76" s="61"/>
      <c r="I76" s="58"/>
      <c r="J76" s="68"/>
      <c r="K76" s="61"/>
      <c r="L76" s="58"/>
      <c r="M76" s="68"/>
      <c r="N76" s="61"/>
      <c r="O76" s="58"/>
      <c r="P76" s="68"/>
      <c r="Q76" s="61"/>
      <c r="R76" s="58"/>
      <c r="S76" s="68"/>
      <c r="T76" s="61"/>
      <c r="U76" s="58"/>
      <c r="V76" s="68"/>
      <c r="W76" s="61"/>
      <c r="X76" s="58"/>
      <c r="Y76" s="29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</row>
    <row r="77" spans="1:66" ht="12" customHeight="1" x14ac:dyDescent="0.3">
      <c r="A77" s="155"/>
      <c r="B77" s="53" t="s">
        <v>157</v>
      </c>
      <c r="C77" s="63" t="s">
        <v>152</v>
      </c>
      <c r="D77" s="106" t="s">
        <v>83</v>
      </c>
      <c r="E77"/>
      <c r="F77" s="29"/>
      <c r="G77" s="67"/>
      <c r="H77" s="61"/>
      <c r="I77" s="58"/>
      <c r="J77" s="68"/>
      <c r="K77" s="61"/>
      <c r="L77" s="58"/>
      <c r="M77" s="68"/>
      <c r="N77" s="61"/>
      <c r="O77" s="58"/>
      <c r="P77" s="68"/>
      <c r="Q77" s="61"/>
      <c r="R77" s="58"/>
      <c r="S77" s="68"/>
      <c r="T77" s="61"/>
      <c r="U77" s="58"/>
      <c r="V77" s="68"/>
      <c r="W77" s="61"/>
      <c r="X77" s="58"/>
      <c r="Y77" s="29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 ht="12" customHeight="1" x14ac:dyDescent="0.3">
      <c r="A78" s="155"/>
      <c r="B78" s="53" t="s">
        <v>157</v>
      </c>
      <c r="C78" s="63" t="s">
        <v>152</v>
      </c>
      <c r="D78" s="106" t="s">
        <v>81</v>
      </c>
      <c r="E78"/>
      <c r="F78" s="29"/>
      <c r="G78" s="67"/>
      <c r="H78" s="61"/>
      <c r="I78" s="58"/>
      <c r="J78" s="68"/>
      <c r="K78" s="61"/>
      <c r="L78" s="58"/>
      <c r="M78" s="68"/>
      <c r="N78" s="61"/>
      <c r="O78" s="58"/>
      <c r="P78" s="68"/>
      <c r="Q78" s="61"/>
      <c r="R78" s="58"/>
      <c r="S78" s="68"/>
      <c r="T78" s="61"/>
      <c r="U78" s="58"/>
      <c r="V78" s="68"/>
      <c r="W78" s="61"/>
      <c r="X78" s="58"/>
      <c r="Y78" s="29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79" spans="1:66" ht="12" customHeight="1" x14ac:dyDescent="0.3">
      <c r="A79" s="155"/>
      <c r="B79" s="53" t="s">
        <v>157</v>
      </c>
      <c r="C79" s="63" t="s">
        <v>152</v>
      </c>
      <c r="D79" s="106" t="s">
        <v>90</v>
      </c>
      <c r="E79"/>
      <c r="F79" s="29"/>
      <c r="G79" s="67"/>
      <c r="H79" s="61"/>
      <c r="I79" s="58"/>
      <c r="J79" s="68"/>
      <c r="K79" s="61"/>
      <c r="L79" s="58"/>
      <c r="M79" s="68"/>
      <c r="N79" s="61"/>
      <c r="O79" s="58"/>
      <c r="P79" s="68"/>
      <c r="Q79" s="61"/>
      <c r="R79" s="58"/>
      <c r="S79" s="68"/>
      <c r="T79" s="61"/>
      <c r="U79" s="58"/>
      <c r="V79" s="68"/>
      <c r="W79" s="61"/>
      <c r="X79" s="58"/>
      <c r="Y79" s="2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</row>
    <row r="80" spans="1:66" ht="12" customHeight="1" x14ac:dyDescent="0.3">
      <c r="A80" s="155"/>
      <c r="B80" s="53" t="s">
        <v>157</v>
      </c>
      <c r="C80" s="63" t="s">
        <v>152</v>
      </c>
      <c r="D80" s="106" t="s">
        <v>89</v>
      </c>
      <c r="E80"/>
      <c r="F80" s="29"/>
      <c r="G80" s="67"/>
      <c r="H80" s="61"/>
      <c r="I80" s="58"/>
      <c r="J80" s="68"/>
      <c r="K80" s="61"/>
      <c r="L80" s="58"/>
      <c r="M80" s="68"/>
      <c r="N80" s="61"/>
      <c r="O80" s="58"/>
      <c r="P80" s="68"/>
      <c r="Q80" s="61"/>
      <c r="R80" s="58"/>
      <c r="S80" s="68"/>
      <c r="T80" s="61"/>
      <c r="U80" s="58"/>
      <c r="V80" s="68"/>
      <c r="W80" s="61"/>
      <c r="X80" s="58"/>
      <c r="Y80" s="29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</row>
    <row r="81" spans="1:66" ht="12" customHeight="1" x14ac:dyDescent="0.3">
      <c r="A81" s="155"/>
      <c r="B81" s="53" t="s">
        <v>158</v>
      </c>
      <c r="C81" s="63" t="s">
        <v>152</v>
      </c>
      <c r="D81" s="105" t="s">
        <v>86</v>
      </c>
      <c r="E81"/>
      <c r="F81" s="29"/>
      <c r="G81" s="67"/>
      <c r="H81" s="61"/>
      <c r="I81" s="58"/>
      <c r="J81" s="68"/>
      <c r="K81" s="61"/>
      <c r="L81" s="58"/>
      <c r="M81" s="68"/>
      <c r="N81" s="61"/>
      <c r="O81" s="58"/>
      <c r="P81" s="68"/>
      <c r="Q81" s="61"/>
      <c r="R81" s="58"/>
      <c r="S81" s="68"/>
      <c r="T81" s="61"/>
      <c r="U81" s="58"/>
      <c r="V81" s="68"/>
      <c r="W81" s="61"/>
      <c r="X81" s="58"/>
      <c r="Y81" s="29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</row>
    <row r="82" spans="1:66" ht="12" customHeight="1" x14ac:dyDescent="0.3">
      <c r="A82" s="155"/>
      <c r="B82" s="53" t="s">
        <v>158</v>
      </c>
      <c r="C82" s="56" t="s">
        <v>153</v>
      </c>
      <c r="D82" s="106" t="s">
        <v>90</v>
      </c>
      <c r="E82"/>
      <c r="F82" s="29"/>
      <c r="G82" s="67"/>
      <c r="H82" s="61"/>
      <c r="I82" s="58"/>
      <c r="J82" s="68"/>
      <c r="K82" s="61"/>
      <c r="L82" s="58"/>
      <c r="M82" s="68"/>
      <c r="N82" s="61"/>
      <c r="O82" s="58"/>
      <c r="P82" s="68"/>
      <c r="Q82" s="61"/>
      <c r="R82" s="58"/>
      <c r="S82" s="68"/>
      <c r="T82" s="61"/>
      <c r="U82" s="58"/>
      <c r="V82" s="68"/>
      <c r="W82" s="61"/>
      <c r="X82" s="58"/>
      <c r="Y82" s="29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</row>
    <row r="83" spans="1:66" ht="12" customHeight="1" x14ac:dyDescent="0.3">
      <c r="A83" s="155"/>
      <c r="B83" s="53" t="s">
        <v>158</v>
      </c>
      <c r="C83" s="57" t="s">
        <v>154</v>
      </c>
      <c r="D83" s="106" t="s">
        <v>81</v>
      </c>
      <c r="E83"/>
      <c r="F83" s="29"/>
      <c r="G83" s="67"/>
      <c r="H83" s="61"/>
      <c r="I83" s="58"/>
      <c r="J83" s="68"/>
      <c r="K83" s="61"/>
      <c r="L83" s="58"/>
      <c r="M83" s="68"/>
      <c r="N83" s="61"/>
      <c r="O83" s="58"/>
      <c r="P83" s="68"/>
      <c r="Q83" s="61"/>
      <c r="R83" s="58"/>
      <c r="S83" s="68"/>
      <c r="T83" s="61"/>
      <c r="U83" s="58"/>
      <c r="V83" s="68"/>
      <c r="W83" s="61"/>
      <c r="X83" s="58"/>
      <c r="Y83" s="29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</row>
    <row r="84" spans="1:66" ht="12" customHeight="1" thickBot="1" x14ac:dyDescent="0.35">
      <c r="A84" s="156"/>
      <c r="B84" s="54" t="s">
        <v>159</v>
      </c>
      <c r="C84" s="63" t="s">
        <v>152</v>
      </c>
      <c r="D84" s="106" t="s">
        <v>90</v>
      </c>
      <c r="E84"/>
      <c r="F84" s="29"/>
      <c r="G84" s="67"/>
      <c r="H84" s="61"/>
      <c r="I84" s="58"/>
      <c r="J84" s="68"/>
      <c r="K84" s="61"/>
      <c r="L84" s="58"/>
      <c r="M84" s="68"/>
      <c r="N84" s="61"/>
      <c r="O84" s="58"/>
      <c r="P84" s="68"/>
      <c r="Q84" s="61"/>
      <c r="R84" s="58"/>
      <c r="S84" s="68"/>
      <c r="T84" s="61"/>
      <c r="U84" s="58"/>
      <c r="V84" s="68"/>
      <c r="W84" s="61"/>
      <c r="X84" s="58"/>
      <c r="Y84" s="29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</row>
    <row r="85" spans="1:66" ht="12" customHeight="1" x14ac:dyDescent="0.3">
      <c r="A85" s="154" t="s">
        <v>186</v>
      </c>
      <c r="B85" s="52" t="s">
        <v>155</v>
      </c>
      <c r="C85" s="83" t="s">
        <v>153</v>
      </c>
      <c r="D85" s="104" t="s">
        <v>85</v>
      </c>
      <c r="E85"/>
      <c r="F85" s="29"/>
      <c r="G85" s="67"/>
      <c r="H85" s="61"/>
      <c r="I85" s="58"/>
      <c r="J85" s="68"/>
      <c r="K85" s="61"/>
      <c r="L85" s="58"/>
      <c r="M85" s="68"/>
      <c r="N85" s="61"/>
      <c r="O85" s="58"/>
      <c r="P85" s="68"/>
      <c r="Q85" s="61"/>
      <c r="R85" s="58"/>
      <c r="S85" s="68"/>
      <c r="T85" s="61"/>
      <c r="U85" s="58"/>
      <c r="V85" s="68"/>
      <c r="W85" s="61"/>
      <c r="X85" s="58"/>
      <c r="Y85" s="29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6" ht="12" customHeight="1" x14ac:dyDescent="0.3">
      <c r="A86" s="155"/>
      <c r="B86" s="53" t="s">
        <v>156</v>
      </c>
      <c r="C86" s="56" t="s">
        <v>153</v>
      </c>
      <c r="D86" s="106" t="s">
        <v>93</v>
      </c>
      <c r="E86" s="89"/>
      <c r="F86" s="29"/>
      <c r="G86" s="67"/>
      <c r="H86" s="61"/>
      <c r="I86" s="58"/>
      <c r="J86" s="68"/>
      <c r="K86" s="61"/>
      <c r="L86" s="58"/>
      <c r="M86" s="68"/>
      <c r="N86" s="61"/>
      <c r="O86" s="58"/>
      <c r="P86" s="68"/>
      <c r="Q86" s="61"/>
      <c r="R86" s="58"/>
      <c r="S86" s="68"/>
      <c r="T86" s="61"/>
      <c r="U86" s="58"/>
      <c r="V86" s="68"/>
      <c r="W86" s="61"/>
      <c r="X86" s="58"/>
      <c r="Y86" s="29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1:66" ht="12" customHeight="1" x14ac:dyDescent="0.3">
      <c r="A87" s="155"/>
      <c r="B87" s="53" t="s">
        <v>156</v>
      </c>
      <c r="C87" s="56" t="s">
        <v>153</v>
      </c>
      <c r="D87" s="106" t="s">
        <v>92</v>
      </c>
      <c r="E87"/>
      <c r="F87" s="29"/>
      <c r="G87" s="67"/>
      <c r="H87" s="61"/>
      <c r="I87" s="58"/>
      <c r="J87" s="68"/>
      <c r="K87" s="61"/>
      <c r="L87" s="58"/>
      <c r="M87" s="68"/>
      <c r="N87" s="61"/>
      <c r="O87" s="58"/>
      <c r="P87" s="68"/>
      <c r="Q87" s="61"/>
      <c r="R87" s="58"/>
      <c r="S87" s="68"/>
      <c r="T87" s="61"/>
      <c r="U87" s="58"/>
      <c r="V87" s="68"/>
      <c r="W87" s="61"/>
      <c r="X87" s="58"/>
      <c r="Y87" s="29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6" ht="12" customHeight="1" x14ac:dyDescent="0.3">
      <c r="A88" s="155"/>
      <c r="B88" s="53" t="s">
        <v>160</v>
      </c>
      <c r="C88" s="57" t="s">
        <v>154</v>
      </c>
      <c r="D88" s="106" t="s">
        <v>93</v>
      </c>
      <c r="E88"/>
      <c r="F88" s="29"/>
      <c r="G88" s="67"/>
      <c r="H88" s="61"/>
      <c r="I88" s="58"/>
      <c r="J88" s="68"/>
      <c r="K88" s="61"/>
      <c r="L88" s="58"/>
      <c r="M88" s="68"/>
      <c r="N88" s="61"/>
      <c r="O88" s="58"/>
      <c r="P88" s="68"/>
      <c r="Q88" s="61"/>
      <c r="R88" s="58"/>
      <c r="S88" s="68"/>
      <c r="T88" s="61"/>
      <c r="U88" s="58"/>
      <c r="V88" s="68"/>
      <c r="W88" s="61"/>
      <c r="X88" s="58"/>
      <c r="Y88" s="29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1:66" ht="12" customHeight="1" x14ac:dyDescent="0.3">
      <c r="A89" s="155"/>
      <c r="B89" s="53" t="s">
        <v>160</v>
      </c>
      <c r="C89" s="57" t="s">
        <v>154</v>
      </c>
      <c r="D89" s="105" t="s">
        <v>86</v>
      </c>
      <c r="E89"/>
      <c r="F89" s="29"/>
      <c r="G89" s="67"/>
      <c r="H89" s="61"/>
      <c r="I89" s="58"/>
      <c r="J89" s="68"/>
      <c r="K89" s="61"/>
      <c r="L89" s="58"/>
      <c r="M89" s="68"/>
      <c r="N89" s="61"/>
      <c r="O89" s="58"/>
      <c r="P89" s="68"/>
      <c r="Q89" s="61"/>
      <c r="R89" s="58"/>
      <c r="S89" s="68"/>
      <c r="T89" s="61"/>
      <c r="U89" s="58"/>
      <c r="V89" s="68"/>
      <c r="W89" s="61"/>
      <c r="X89" s="58"/>
      <c r="Y89" s="2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1:66" ht="12" customHeight="1" x14ac:dyDescent="0.3">
      <c r="A90" s="155"/>
      <c r="B90" s="53" t="s">
        <v>160</v>
      </c>
      <c r="C90" s="57" t="s">
        <v>154</v>
      </c>
      <c r="D90" s="106" t="s">
        <v>85</v>
      </c>
      <c r="E90"/>
      <c r="F90" s="29"/>
      <c r="G90" s="67"/>
      <c r="H90" s="61"/>
      <c r="I90" s="58"/>
      <c r="J90" s="68"/>
      <c r="K90" s="61"/>
      <c r="L90" s="58"/>
      <c r="M90" s="68"/>
      <c r="N90" s="61"/>
      <c r="O90" s="58"/>
      <c r="P90" s="68"/>
      <c r="Q90" s="61"/>
      <c r="R90" s="58"/>
      <c r="S90" s="68"/>
      <c r="T90" s="61"/>
      <c r="U90" s="58"/>
      <c r="V90" s="68"/>
      <c r="W90" s="61"/>
      <c r="X90" s="58"/>
      <c r="Y90" s="29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</row>
    <row r="91" spans="1:66" ht="12" customHeight="1" x14ac:dyDescent="0.3">
      <c r="A91" s="155"/>
      <c r="B91" s="53" t="s">
        <v>157</v>
      </c>
      <c r="C91" s="56" t="s">
        <v>153</v>
      </c>
      <c r="D91" s="106" t="s">
        <v>85</v>
      </c>
      <c r="E91"/>
      <c r="F91" s="29"/>
      <c r="G91" s="67"/>
      <c r="H91" s="61"/>
      <c r="I91" s="58"/>
      <c r="J91" s="68"/>
      <c r="K91" s="61"/>
      <c r="L91" s="58"/>
      <c r="M91" s="68"/>
      <c r="N91" s="61"/>
      <c r="O91" s="58"/>
      <c r="P91" s="68"/>
      <c r="Q91" s="61"/>
      <c r="R91" s="58"/>
      <c r="S91" s="68"/>
      <c r="T91" s="61"/>
      <c r="U91" s="58"/>
      <c r="V91" s="68"/>
      <c r="W91" s="61"/>
      <c r="X91" s="58"/>
      <c r="Y91" s="29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</row>
    <row r="92" spans="1:66" ht="12" customHeight="1" x14ac:dyDescent="0.3">
      <c r="A92" s="155"/>
      <c r="B92" s="53" t="s">
        <v>157</v>
      </c>
      <c r="C92" s="56" t="s">
        <v>153</v>
      </c>
      <c r="D92" s="105" t="s">
        <v>86</v>
      </c>
      <c r="E92"/>
      <c r="F92" s="29"/>
      <c r="G92" s="67"/>
      <c r="H92" s="61"/>
      <c r="I92" s="58"/>
      <c r="J92" s="68"/>
      <c r="K92" s="61"/>
      <c r="L92" s="58"/>
      <c r="M92" s="68"/>
      <c r="N92" s="61"/>
      <c r="O92" s="58"/>
      <c r="P92" s="68"/>
      <c r="Q92" s="61"/>
      <c r="R92" s="58"/>
      <c r="S92" s="68"/>
      <c r="T92" s="61"/>
      <c r="U92" s="58"/>
      <c r="V92" s="68"/>
      <c r="W92" s="61"/>
      <c r="X92" s="58"/>
      <c r="Y92" s="29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</row>
    <row r="93" spans="1:66" ht="12" customHeight="1" x14ac:dyDescent="0.3">
      <c r="A93" s="155"/>
      <c r="B93" s="53" t="s">
        <v>157</v>
      </c>
      <c r="C93" s="56" t="s">
        <v>153</v>
      </c>
      <c r="D93" s="119" t="s">
        <v>161</v>
      </c>
      <c r="E93"/>
      <c r="F93" s="29"/>
      <c r="G93" s="67"/>
      <c r="H93" s="61"/>
      <c r="I93" s="58"/>
      <c r="J93" s="68"/>
      <c r="K93" s="61"/>
      <c r="L93" s="58"/>
      <c r="M93" s="68"/>
      <c r="N93" s="61"/>
      <c r="O93" s="58"/>
      <c r="P93" s="68"/>
      <c r="Q93" s="61"/>
      <c r="R93" s="58"/>
      <c r="S93" s="68"/>
      <c r="T93" s="61"/>
      <c r="U93" s="58"/>
      <c r="V93" s="68"/>
      <c r="W93" s="61"/>
      <c r="X93" s="58"/>
      <c r="Y93" s="29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</row>
    <row r="94" spans="1:66" ht="12" customHeight="1" x14ac:dyDescent="0.3">
      <c r="A94" s="155"/>
      <c r="B94" s="53" t="s">
        <v>157</v>
      </c>
      <c r="C94" s="56" t="s">
        <v>153</v>
      </c>
      <c r="D94" s="119" t="s">
        <v>161</v>
      </c>
      <c r="E94"/>
      <c r="F94" s="29"/>
      <c r="G94" s="67"/>
      <c r="H94" s="61"/>
      <c r="I94" s="58"/>
      <c r="J94" s="68"/>
      <c r="K94" s="61"/>
      <c r="L94" s="58"/>
      <c r="M94" s="68"/>
      <c r="N94" s="61"/>
      <c r="O94" s="58"/>
      <c r="P94" s="68"/>
      <c r="Q94" s="61"/>
      <c r="R94" s="58"/>
      <c r="S94" s="68"/>
      <c r="T94" s="61"/>
      <c r="U94" s="58"/>
      <c r="V94" s="68"/>
      <c r="W94" s="61"/>
      <c r="X94" s="58"/>
      <c r="Y94" s="29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</row>
    <row r="95" spans="1:66" ht="12" customHeight="1" x14ac:dyDescent="0.3">
      <c r="A95" s="155"/>
      <c r="B95" s="53" t="s">
        <v>157</v>
      </c>
      <c r="C95" s="56" t="s">
        <v>153</v>
      </c>
      <c r="D95" s="120"/>
      <c r="E95"/>
      <c r="F95" s="29"/>
      <c r="G95" s="67"/>
      <c r="H95" s="61"/>
      <c r="I95" s="58"/>
      <c r="J95" s="68"/>
      <c r="K95" s="61"/>
      <c r="L95" s="58"/>
      <c r="M95" s="68"/>
      <c r="N95" s="61"/>
      <c r="O95" s="58"/>
      <c r="P95" s="68"/>
      <c r="Q95" s="61"/>
      <c r="R95" s="58"/>
      <c r="S95" s="68"/>
      <c r="T95" s="61"/>
      <c r="U95" s="58"/>
      <c r="V95" s="68"/>
      <c r="W95" s="61"/>
      <c r="X95" s="58"/>
      <c r="Y95" s="29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6" ht="12" customHeight="1" thickBot="1" x14ac:dyDescent="0.35">
      <c r="A96" s="156"/>
      <c r="B96" s="54" t="s">
        <v>158</v>
      </c>
      <c r="C96" s="63" t="s">
        <v>152</v>
      </c>
      <c r="D96" s="106" t="s">
        <v>85</v>
      </c>
      <c r="E96"/>
      <c r="F96" s="29"/>
      <c r="G96" s="67"/>
      <c r="H96" s="61"/>
      <c r="I96" s="58"/>
      <c r="J96" s="68"/>
      <c r="K96" s="61"/>
      <c r="L96" s="58"/>
      <c r="M96" s="68"/>
      <c r="N96" s="61"/>
      <c r="O96" s="58"/>
      <c r="P96" s="68"/>
      <c r="Q96" s="61"/>
      <c r="R96" s="58"/>
      <c r="S96" s="68"/>
      <c r="T96" s="61"/>
      <c r="U96" s="58"/>
      <c r="V96" s="68"/>
      <c r="W96" s="61"/>
      <c r="X96" s="58"/>
      <c r="Y96" s="29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</row>
    <row r="97" spans="1:66" ht="12" customHeight="1" x14ac:dyDescent="0.3">
      <c r="A97" s="154" t="s">
        <v>187</v>
      </c>
      <c r="B97" s="52" t="s">
        <v>155</v>
      </c>
      <c r="C97" s="55" t="s">
        <v>152</v>
      </c>
      <c r="D97" s="104" t="s">
        <v>86</v>
      </c>
      <c r="E97"/>
      <c r="F97" s="29"/>
      <c r="G97" s="67"/>
      <c r="H97" s="61"/>
      <c r="I97" s="58"/>
      <c r="J97" s="68"/>
      <c r="K97" s="61"/>
      <c r="L97" s="58"/>
      <c r="M97" s="68"/>
      <c r="N97" s="61"/>
      <c r="O97" s="58"/>
      <c r="P97" s="68"/>
      <c r="Q97" s="61"/>
      <c r="R97" s="58"/>
      <c r="S97" s="68"/>
      <c r="T97" s="61"/>
      <c r="U97" s="58"/>
      <c r="V97" s="68"/>
      <c r="W97" s="61"/>
      <c r="X97" s="58"/>
      <c r="Y97" s="29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</row>
    <row r="98" spans="1:66" ht="12" customHeight="1" x14ac:dyDescent="0.3">
      <c r="A98" s="155"/>
      <c r="B98" s="53" t="s">
        <v>155</v>
      </c>
      <c r="C98" s="56" t="s">
        <v>153</v>
      </c>
      <c r="D98" s="106" t="s">
        <v>88</v>
      </c>
      <c r="E98"/>
      <c r="F98" s="29"/>
      <c r="G98" s="67"/>
      <c r="H98" s="61"/>
      <c r="I98" s="58"/>
      <c r="J98" s="68"/>
      <c r="K98" s="61"/>
      <c r="L98" s="58"/>
      <c r="M98" s="68"/>
      <c r="N98" s="61"/>
      <c r="O98" s="58"/>
      <c r="P98" s="68"/>
      <c r="Q98" s="61"/>
      <c r="R98" s="58"/>
      <c r="S98" s="68"/>
      <c r="T98" s="61"/>
      <c r="U98" s="58"/>
      <c r="V98" s="68"/>
      <c r="W98" s="61"/>
      <c r="X98" s="58"/>
      <c r="Y98" s="29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</row>
    <row r="99" spans="1:66" ht="12" customHeight="1" x14ac:dyDescent="0.3">
      <c r="A99" s="155"/>
      <c r="B99" s="53" t="s">
        <v>156</v>
      </c>
      <c r="C99" s="63" t="s">
        <v>152</v>
      </c>
      <c r="D99" s="106" t="s">
        <v>88</v>
      </c>
      <c r="E99"/>
      <c r="F99" s="29"/>
      <c r="G99" s="67"/>
      <c r="H99" s="61"/>
      <c r="I99" s="58"/>
      <c r="J99" s="68"/>
      <c r="K99" s="61"/>
      <c r="L99" s="58"/>
      <c r="M99" s="68"/>
      <c r="N99" s="61"/>
      <c r="O99" s="58"/>
      <c r="P99" s="68"/>
      <c r="Q99" s="61"/>
      <c r="R99" s="58"/>
      <c r="S99" s="68"/>
      <c r="T99" s="61"/>
      <c r="U99" s="58"/>
      <c r="V99" s="68"/>
      <c r="W99" s="61"/>
      <c r="X99" s="58"/>
      <c r="Y99" s="2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</row>
    <row r="100" spans="1:66" ht="12" customHeight="1" x14ac:dyDescent="0.3">
      <c r="A100" s="155"/>
      <c r="B100" s="53" t="s">
        <v>156</v>
      </c>
      <c r="C100" s="63" t="s">
        <v>152</v>
      </c>
      <c r="D100" s="106" t="s">
        <v>94</v>
      </c>
      <c r="E100"/>
      <c r="F100" s="29"/>
      <c r="G100" s="67"/>
      <c r="H100" s="61"/>
      <c r="I100" s="58"/>
      <c r="J100" s="68"/>
      <c r="K100" s="61"/>
      <c r="L100" s="58"/>
      <c r="M100" s="68"/>
      <c r="N100" s="61"/>
      <c r="O100" s="58"/>
      <c r="P100" s="68"/>
      <c r="Q100" s="61"/>
      <c r="R100" s="58"/>
      <c r="S100" s="68"/>
      <c r="T100" s="61"/>
      <c r="U100" s="58"/>
      <c r="V100" s="68"/>
      <c r="W100" s="61"/>
      <c r="X100" s="58"/>
      <c r="Y100" s="29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6" ht="12" customHeight="1" x14ac:dyDescent="0.3">
      <c r="A101" s="155"/>
      <c r="B101" s="53" t="s">
        <v>156</v>
      </c>
      <c r="C101" s="57" t="s">
        <v>154</v>
      </c>
      <c r="D101" s="106" t="s">
        <v>86</v>
      </c>
      <c r="E101"/>
      <c r="F101" s="29"/>
      <c r="G101" s="67"/>
      <c r="H101" s="61"/>
      <c r="I101" s="58"/>
      <c r="J101" s="68"/>
      <c r="K101" s="61"/>
      <c r="L101" s="58"/>
      <c r="M101" s="68"/>
      <c r="N101" s="61"/>
      <c r="O101" s="58"/>
      <c r="P101" s="68"/>
      <c r="Q101" s="61"/>
      <c r="R101" s="58"/>
      <c r="S101" s="68"/>
      <c r="T101" s="61"/>
      <c r="U101" s="58"/>
      <c r="V101" s="68"/>
      <c r="W101" s="61"/>
      <c r="X101" s="58"/>
      <c r="Y101" s="29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6" ht="12" customHeight="1" x14ac:dyDescent="0.3">
      <c r="A102" s="155"/>
      <c r="B102" s="53" t="s">
        <v>156</v>
      </c>
      <c r="C102" s="57" t="s">
        <v>154</v>
      </c>
      <c r="D102" s="106" t="s">
        <v>81</v>
      </c>
      <c r="E102"/>
      <c r="F102" s="29"/>
      <c r="G102" s="67"/>
      <c r="H102" s="61"/>
      <c r="I102" s="58"/>
      <c r="J102" s="68"/>
      <c r="K102" s="61"/>
      <c r="L102" s="58"/>
      <c r="M102" s="68"/>
      <c r="N102" s="61"/>
      <c r="O102" s="58"/>
      <c r="P102" s="68"/>
      <c r="Q102" s="61"/>
      <c r="R102" s="58"/>
      <c r="S102" s="68"/>
      <c r="T102" s="61"/>
      <c r="U102" s="58"/>
      <c r="V102" s="68"/>
      <c r="W102" s="61"/>
      <c r="X102" s="58"/>
      <c r="Y102" s="29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6" ht="12" customHeight="1" x14ac:dyDescent="0.3">
      <c r="A103" s="155"/>
      <c r="B103" s="53" t="s">
        <v>160</v>
      </c>
      <c r="C103" s="56" t="s">
        <v>153</v>
      </c>
      <c r="D103" s="106" t="s">
        <v>86</v>
      </c>
      <c r="E103"/>
      <c r="F103" s="29"/>
      <c r="G103" s="67"/>
      <c r="H103" s="61"/>
      <c r="I103" s="58"/>
      <c r="J103" s="68"/>
      <c r="K103" s="61"/>
      <c r="L103" s="58"/>
      <c r="M103" s="68"/>
      <c r="N103" s="61"/>
      <c r="O103" s="58"/>
      <c r="P103" s="68"/>
      <c r="Q103" s="61"/>
      <c r="R103" s="58"/>
      <c r="S103" s="68"/>
      <c r="T103" s="61"/>
      <c r="U103" s="58"/>
      <c r="V103" s="68"/>
      <c r="W103" s="61"/>
      <c r="X103" s="58"/>
      <c r="Y103" s="29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6" ht="12" customHeight="1" x14ac:dyDescent="0.3">
      <c r="A104" s="155"/>
      <c r="B104" s="53" t="s">
        <v>160</v>
      </c>
      <c r="C104" s="56" t="s">
        <v>153</v>
      </c>
      <c r="D104" s="106" t="s">
        <v>81</v>
      </c>
      <c r="E104"/>
      <c r="F104" s="29"/>
      <c r="G104" s="67"/>
      <c r="H104" s="61"/>
      <c r="I104" s="58"/>
      <c r="J104" s="68"/>
      <c r="K104" s="61"/>
      <c r="L104" s="58"/>
      <c r="M104" s="68"/>
      <c r="N104" s="61"/>
      <c r="O104" s="58"/>
      <c r="P104" s="68"/>
      <c r="Q104" s="61"/>
      <c r="R104" s="58"/>
      <c r="S104" s="68"/>
      <c r="T104" s="61"/>
      <c r="U104" s="58"/>
      <c r="V104" s="68"/>
      <c r="W104" s="61"/>
      <c r="X104" s="58"/>
      <c r="Y104" s="29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6" ht="12" customHeight="1" thickBot="1" x14ac:dyDescent="0.35">
      <c r="A105" s="155"/>
      <c r="B105" s="53" t="s">
        <v>160</v>
      </c>
      <c r="C105" s="56" t="s">
        <v>153</v>
      </c>
      <c r="D105" s="106" t="s">
        <v>88</v>
      </c>
      <c r="E105"/>
      <c r="F105" s="48"/>
      <c r="G105" s="73"/>
      <c r="H105" s="62"/>
      <c r="I105" s="59"/>
      <c r="J105" s="74"/>
      <c r="K105" s="62"/>
      <c r="L105" s="59"/>
      <c r="M105" s="74"/>
      <c r="N105" s="62"/>
      <c r="O105" s="59"/>
      <c r="P105" s="74"/>
      <c r="Q105" s="62"/>
      <c r="R105" s="59"/>
      <c r="S105" s="74"/>
      <c r="T105" s="62"/>
      <c r="U105" s="59"/>
      <c r="V105" s="74"/>
      <c r="W105" s="62"/>
      <c r="X105" s="59"/>
      <c r="Y105" s="48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6" ht="12" customHeight="1" thickBot="1" x14ac:dyDescent="0.35">
      <c r="A106" s="155"/>
      <c r="B106" s="53" t="s">
        <v>160</v>
      </c>
      <c r="C106" s="57" t="s">
        <v>154</v>
      </c>
      <c r="D106" s="106" t="s">
        <v>94</v>
      </c>
      <c r="E106"/>
      <c r="Y106" s="87">
        <f>SUM(Y3:Y105)</f>
        <v>461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6" ht="12" customHeight="1" x14ac:dyDescent="0.3">
      <c r="A107" s="155"/>
      <c r="B107" s="53" t="s">
        <v>160</v>
      </c>
      <c r="C107" s="57" t="s">
        <v>154</v>
      </c>
      <c r="D107" s="106" t="s">
        <v>92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1:66" ht="12" customHeight="1" x14ac:dyDescent="0.3">
      <c r="A108" s="155"/>
      <c r="B108" s="53" t="s">
        <v>160</v>
      </c>
      <c r="C108" s="57" t="s">
        <v>154</v>
      </c>
      <c r="D108" s="106" t="s">
        <v>95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66" ht="12" customHeight="1" x14ac:dyDescent="0.3">
      <c r="A109" s="155"/>
      <c r="B109" s="53" t="s">
        <v>157</v>
      </c>
      <c r="C109" s="56" t="s">
        <v>153</v>
      </c>
      <c r="D109" s="106" t="s">
        <v>86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1:66" ht="12" customHeight="1" x14ac:dyDescent="0.3">
      <c r="A110" s="155"/>
      <c r="B110" s="53" t="s">
        <v>157</v>
      </c>
      <c r="C110" s="56" t="s">
        <v>153</v>
      </c>
      <c r="D110" s="106" t="s">
        <v>81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1:66" ht="12" customHeight="1" x14ac:dyDescent="0.3">
      <c r="A111" s="155"/>
      <c r="B111" s="53" t="s">
        <v>157</v>
      </c>
      <c r="C111" s="56" t="s">
        <v>153</v>
      </c>
      <c r="D111" s="106" t="s">
        <v>88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1:66" ht="12" customHeight="1" x14ac:dyDescent="0.3">
      <c r="A112" s="155"/>
      <c r="B112" s="53" t="s">
        <v>157</v>
      </c>
      <c r="C112" s="56" t="s">
        <v>153</v>
      </c>
      <c r="D112" s="106" t="s">
        <v>94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1:66" ht="12" customHeight="1" x14ac:dyDescent="0.3">
      <c r="A113" s="155"/>
      <c r="B113" s="53" t="s">
        <v>157</v>
      </c>
      <c r="C113" s="56" t="s">
        <v>153</v>
      </c>
      <c r="D113" s="106" t="s">
        <v>92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:66" ht="12" customHeight="1" x14ac:dyDescent="0.3">
      <c r="A114" s="155"/>
      <c r="B114" s="53" t="s">
        <v>158</v>
      </c>
      <c r="C114" s="56" t="s">
        <v>153</v>
      </c>
      <c r="D114" s="106" t="s">
        <v>86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6" ht="12" customHeight="1" x14ac:dyDescent="0.3">
      <c r="A115" s="155"/>
      <c r="B115" s="53" t="s">
        <v>158</v>
      </c>
      <c r="C115" s="57" t="s">
        <v>154</v>
      </c>
      <c r="D115" s="106" t="s">
        <v>88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6" ht="12" customHeight="1" x14ac:dyDescent="0.3">
      <c r="A116" s="155"/>
      <c r="B116" s="53" t="s">
        <v>159</v>
      </c>
      <c r="C116" s="63" t="s">
        <v>152</v>
      </c>
      <c r="D116" s="106" t="s">
        <v>94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6" ht="12" customHeight="1" thickBot="1" x14ac:dyDescent="0.35">
      <c r="A117" s="156"/>
      <c r="B117" s="54" t="s">
        <v>159</v>
      </c>
      <c r="C117" s="66" t="s">
        <v>154</v>
      </c>
      <c r="D117" s="110" t="s">
        <v>88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6" ht="12" customHeight="1" x14ac:dyDescent="0.3">
      <c r="A118" s="154" t="s">
        <v>188</v>
      </c>
      <c r="B118" s="52" t="s">
        <v>155</v>
      </c>
      <c r="C118" s="55" t="s">
        <v>152</v>
      </c>
      <c r="D118" s="104" t="s">
        <v>94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6" ht="12" customHeight="1" x14ac:dyDescent="0.3">
      <c r="A119" s="155"/>
      <c r="B119" s="53" t="s">
        <v>155</v>
      </c>
      <c r="C119" s="57" t="s">
        <v>154</v>
      </c>
      <c r="D119" s="106" t="s">
        <v>83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6" ht="12" customHeight="1" x14ac:dyDescent="0.3">
      <c r="A120" s="155"/>
      <c r="B120" s="53" t="s">
        <v>156</v>
      </c>
      <c r="C120" s="63" t="s">
        <v>152</v>
      </c>
      <c r="D120" s="106" t="s">
        <v>94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6" ht="12" customHeight="1" x14ac:dyDescent="0.3">
      <c r="A121" s="155"/>
      <c r="B121" s="53" t="s">
        <v>156</v>
      </c>
      <c r="C121" s="63" t="s">
        <v>152</v>
      </c>
      <c r="D121" s="106" t="s">
        <v>91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1:66" ht="12" customHeight="1" x14ac:dyDescent="0.3">
      <c r="A122" s="155"/>
      <c r="B122" s="53" t="s">
        <v>160</v>
      </c>
      <c r="C122" s="63" t="s">
        <v>152</v>
      </c>
      <c r="D122" s="106" t="s">
        <v>94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1:66" ht="12" customHeight="1" x14ac:dyDescent="0.3">
      <c r="A123" s="155"/>
      <c r="B123" s="53" t="s">
        <v>160</v>
      </c>
      <c r="C123" s="63" t="s">
        <v>152</v>
      </c>
      <c r="D123" s="106" t="s">
        <v>91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1:66" ht="12" customHeight="1" x14ac:dyDescent="0.3">
      <c r="A124" s="155"/>
      <c r="B124" s="53" t="s">
        <v>160</v>
      </c>
      <c r="C124" s="63" t="s">
        <v>152</v>
      </c>
      <c r="D124" s="106" t="s">
        <v>83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1:66" ht="12" customHeight="1" x14ac:dyDescent="0.3">
      <c r="A125" s="155"/>
      <c r="B125" s="53" t="s">
        <v>160</v>
      </c>
      <c r="C125" s="57" t="s">
        <v>154</v>
      </c>
      <c r="D125" s="106" t="s">
        <v>86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1:66" ht="12" customHeight="1" x14ac:dyDescent="0.3">
      <c r="A126" s="155"/>
      <c r="B126" s="53" t="s">
        <v>160</v>
      </c>
      <c r="C126" s="57" t="s">
        <v>154</v>
      </c>
      <c r="D126" s="105" t="s">
        <v>166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1:66" ht="12" customHeight="1" x14ac:dyDescent="0.3">
      <c r="A127" s="155"/>
      <c r="B127" s="53" t="s">
        <v>160</v>
      </c>
      <c r="C127" s="57" t="s">
        <v>154</v>
      </c>
      <c r="D127" s="106" t="s">
        <v>97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:66" ht="12" customHeight="1" x14ac:dyDescent="0.3">
      <c r="A128" s="155"/>
      <c r="B128" s="53" t="s">
        <v>157</v>
      </c>
      <c r="C128" s="57" t="s">
        <v>154</v>
      </c>
      <c r="D128" s="106" t="s">
        <v>94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12" customHeight="1" x14ac:dyDescent="0.3">
      <c r="A129" s="155"/>
      <c r="B129" s="53" t="s">
        <v>157</v>
      </c>
      <c r="C129" s="57" t="s">
        <v>154</v>
      </c>
      <c r="D129" s="106" t="s">
        <v>91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12" customHeight="1" x14ac:dyDescent="0.3">
      <c r="A130" s="155"/>
      <c r="B130" s="53" t="s">
        <v>157</v>
      </c>
      <c r="C130" s="57" t="s">
        <v>154</v>
      </c>
      <c r="D130" s="106" t="s">
        <v>83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12" customHeight="1" x14ac:dyDescent="0.3">
      <c r="A131" s="155"/>
      <c r="B131" s="53" t="s">
        <v>157</v>
      </c>
      <c r="C131" s="57" t="s">
        <v>154</v>
      </c>
      <c r="D131" s="106" t="s">
        <v>86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ht="12" customHeight="1" x14ac:dyDescent="0.3">
      <c r="A132" s="155"/>
      <c r="B132" s="53" t="s">
        <v>157</v>
      </c>
      <c r="C132" s="57" t="s">
        <v>154</v>
      </c>
      <c r="D132" s="105" t="s">
        <v>166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12" customHeight="1" x14ac:dyDescent="0.3">
      <c r="A133" s="155"/>
      <c r="B133" s="53" t="s">
        <v>158</v>
      </c>
      <c r="C133" s="63" t="s">
        <v>152</v>
      </c>
      <c r="D133" s="106" t="s">
        <v>94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12" customHeight="1" x14ac:dyDescent="0.3">
      <c r="A134" s="155"/>
      <c r="B134" s="53" t="s">
        <v>158</v>
      </c>
      <c r="C134" s="56" t="s">
        <v>153</v>
      </c>
      <c r="D134" s="106" t="s">
        <v>91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12" customHeight="1" thickBot="1" x14ac:dyDescent="0.35">
      <c r="A135" s="156"/>
      <c r="B135" s="54" t="s">
        <v>159</v>
      </c>
      <c r="C135" s="81" t="s">
        <v>152</v>
      </c>
      <c r="D135" s="110" t="s">
        <v>94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</row>
    <row r="136" spans="1:65" ht="12" customHeight="1" x14ac:dyDescent="0.3">
      <c r="A136" s="154" t="s">
        <v>189</v>
      </c>
      <c r="B136" s="64" t="s">
        <v>155</v>
      </c>
      <c r="C136" s="56" t="s">
        <v>153</v>
      </c>
      <c r="D136" s="113" t="s">
        <v>91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</row>
    <row r="137" spans="1:65" ht="12" customHeight="1" x14ac:dyDescent="0.3">
      <c r="A137" s="155"/>
      <c r="B137" s="64" t="s">
        <v>155</v>
      </c>
      <c r="C137" s="57" t="s">
        <v>154</v>
      </c>
      <c r="D137" s="113" t="s">
        <v>94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</row>
    <row r="138" spans="1:65" ht="12" customHeight="1" x14ac:dyDescent="0.3">
      <c r="A138" s="155"/>
      <c r="B138" s="64" t="s">
        <v>156</v>
      </c>
      <c r="C138" s="63" t="s">
        <v>152</v>
      </c>
      <c r="D138" s="113" t="s">
        <v>94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</row>
    <row r="139" spans="1:65" ht="12" customHeight="1" x14ac:dyDescent="0.3">
      <c r="A139" s="155"/>
      <c r="B139" s="64" t="s">
        <v>156</v>
      </c>
      <c r="C139" s="63" t="s">
        <v>152</v>
      </c>
      <c r="D139" s="113" t="s">
        <v>91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</row>
    <row r="140" spans="1:65" ht="12" customHeight="1" x14ac:dyDescent="0.3">
      <c r="A140" s="155"/>
      <c r="B140" s="64" t="s">
        <v>156</v>
      </c>
      <c r="C140" s="56" t="s">
        <v>153</v>
      </c>
      <c r="D140" s="113" t="s">
        <v>166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</row>
    <row r="141" spans="1:65" ht="12" customHeight="1" x14ac:dyDescent="0.3">
      <c r="A141" s="155"/>
      <c r="B141" s="64" t="s">
        <v>156</v>
      </c>
      <c r="C141" s="56" t="s">
        <v>153</v>
      </c>
      <c r="D141" s="113" t="s">
        <v>86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</row>
    <row r="142" spans="1:65" ht="12" customHeight="1" x14ac:dyDescent="0.3">
      <c r="A142" s="155"/>
      <c r="B142" s="64" t="s">
        <v>160</v>
      </c>
      <c r="C142" s="63" t="s">
        <v>152</v>
      </c>
      <c r="D142" s="113" t="s">
        <v>166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</row>
    <row r="143" spans="1:65" ht="12" customHeight="1" x14ac:dyDescent="0.3">
      <c r="A143" s="155"/>
      <c r="B143" s="64" t="s">
        <v>160</v>
      </c>
      <c r="C143" s="63" t="s">
        <v>152</v>
      </c>
      <c r="D143" s="113" t="s">
        <v>99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</row>
    <row r="144" spans="1:65" ht="12" customHeight="1" x14ac:dyDescent="0.3">
      <c r="A144" s="155"/>
      <c r="B144" s="64" t="s">
        <v>160</v>
      </c>
      <c r="C144" s="63" t="s">
        <v>152</v>
      </c>
      <c r="D144" s="113" t="s">
        <v>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</row>
    <row r="145" spans="1:66" ht="12" customHeight="1" x14ac:dyDescent="0.3">
      <c r="A145" s="155"/>
      <c r="B145" s="64" t="s">
        <v>210</v>
      </c>
      <c r="C145" s="56" t="s">
        <v>153</v>
      </c>
      <c r="D145" s="113" t="s">
        <v>94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</row>
    <row r="146" spans="1:66" ht="12" customHeight="1" x14ac:dyDescent="0.3">
      <c r="A146" s="155"/>
      <c r="B146" s="64" t="s">
        <v>160</v>
      </c>
      <c r="C146" s="56" t="s">
        <v>153</v>
      </c>
      <c r="D146" s="113" t="s">
        <v>98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</row>
    <row r="147" spans="1:66" ht="12" customHeight="1" x14ac:dyDescent="0.3">
      <c r="A147" s="155"/>
      <c r="B147" s="64" t="s">
        <v>160</v>
      </c>
      <c r="C147" s="56" t="s">
        <v>153</v>
      </c>
      <c r="D147" s="113" t="s">
        <v>91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</row>
    <row r="148" spans="1:66" ht="12" customHeight="1" x14ac:dyDescent="0.3">
      <c r="A148" s="155"/>
      <c r="B148" s="64" t="s">
        <v>157</v>
      </c>
      <c r="C148" s="63" t="s">
        <v>152</v>
      </c>
      <c r="D148" s="113" t="s">
        <v>94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</row>
    <row r="149" spans="1:66" ht="12" customHeight="1" x14ac:dyDescent="0.3">
      <c r="A149" s="155"/>
      <c r="B149" s="64" t="s">
        <v>157</v>
      </c>
      <c r="C149" s="63" t="s">
        <v>152</v>
      </c>
      <c r="D149" s="113" t="s">
        <v>91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</row>
    <row r="150" spans="1:66" ht="12" customHeight="1" x14ac:dyDescent="0.3">
      <c r="A150" s="155"/>
      <c r="B150" s="64" t="s">
        <v>157</v>
      </c>
      <c r="C150" s="63" t="s">
        <v>152</v>
      </c>
      <c r="D150" s="113" t="s">
        <v>166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</row>
    <row r="151" spans="1:66" ht="12" customHeight="1" x14ac:dyDescent="0.3">
      <c r="A151" s="155"/>
      <c r="B151" s="64" t="s">
        <v>157</v>
      </c>
      <c r="C151" s="63" t="s">
        <v>152</v>
      </c>
      <c r="D151" s="113" t="s">
        <v>99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</row>
    <row r="152" spans="1:66" ht="12" customHeight="1" x14ac:dyDescent="0.3">
      <c r="A152" s="155"/>
      <c r="B152" s="64" t="s">
        <v>157</v>
      </c>
      <c r="C152" s="63" t="s">
        <v>152</v>
      </c>
      <c r="D152" s="113" t="s">
        <v>86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</row>
    <row r="153" spans="1:66" ht="12" customHeight="1" x14ac:dyDescent="0.3">
      <c r="A153" s="155"/>
      <c r="B153" s="64" t="s">
        <v>158</v>
      </c>
      <c r="C153" s="63" t="s">
        <v>152</v>
      </c>
      <c r="D153" s="113" t="s">
        <v>91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</row>
    <row r="154" spans="1:66" ht="12" customHeight="1" x14ac:dyDescent="0.3">
      <c r="A154" s="155"/>
      <c r="B154" s="64" t="s">
        <v>159</v>
      </c>
      <c r="C154" s="63" t="s">
        <v>152</v>
      </c>
      <c r="D154" s="113" t="s">
        <v>91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</row>
    <row r="155" spans="1:66" ht="12" customHeight="1" x14ac:dyDescent="0.3">
      <c r="A155" s="155"/>
      <c r="B155" s="64" t="s">
        <v>159</v>
      </c>
      <c r="C155" s="56" t="s">
        <v>153</v>
      </c>
      <c r="D155" s="113" t="s">
        <v>86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</row>
    <row r="156" spans="1:66" ht="12" customHeight="1" thickBot="1" x14ac:dyDescent="0.35">
      <c r="A156" s="156"/>
      <c r="B156" s="54" t="s">
        <v>159</v>
      </c>
      <c r="C156" s="66" t="s">
        <v>154</v>
      </c>
      <c r="D156" s="107" t="s">
        <v>166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:66" ht="12" customHeight="1" x14ac:dyDescent="0.3">
      <c r="A157" s="154" t="s">
        <v>190</v>
      </c>
      <c r="B157" s="52" t="s">
        <v>155</v>
      </c>
      <c r="C157" s="55" t="s">
        <v>152</v>
      </c>
      <c r="D157" s="104" t="s">
        <v>94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6" ht="12" customHeight="1" x14ac:dyDescent="0.3">
      <c r="A158" s="155"/>
      <c r="B158" s="53" t="s">
        <v>155</v>
      </c>
      <c r="C158" s="56" t="s">
        <v>153</v>
      </c>
      <c r="D158" s="106" t="s">
        <v>86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6" ht="12" customHeight="1" x14ac:dyDescent="0.3">
      <c r="A159" s="155"/>
      <c r="B159" s="53" t="s">
        <v>156</v>
      </c>
      <c r="C159" s="63" t="s">
        <v>152</v>
      </c>
      <c r="D159" s="106" t="s">
        <v>100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6" ht="12" customHeight="1" x14ac:dyDescent="0.3">
      <c r="A160" s="155"/>
      <c r="B160" s="53" t="s">
        <v>156</v>
      </c>
      <c r="C160" s="63" t="s">
        <v>152</v>
      </c>
      <c r="D160" s="106" t="s">
        <v>97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6" ht="12" customHeight="1" x14ac:dyDescent="0.3">
      <c r="A161" s="155"/>
      <c r="B161" s="53" t="s">
        <v>160</v>
      </c>
      <c r="C161" s="63" t="s">
        <v>152</v>
      </c>
      <c r="D161" s="106" t="s">
        <v>100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6" ht="12" customHeight="1" x14ac:dyDescent="0.3">
      <c r="A162" s="155"/>
      <c r="B162" s="53" t="s">
        <v>160</v>
      </c>
      <c r="C162" s="63" t="s">
        <v>152</v>
      </c>
      <c r="D162" s="106" t="s">
        <v>97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6" ht="12" customHeight="1" x14ac:dyDescent="0.3">
      <c r="A163" s="155"/>
      <c r="B163" s="53" t="s">
        <v>160</v>
      </c>
      <c r="C163" s="63" t="s">
        <v>152</v>
      </c>
      <c r="D163" s="105" t="s">
        <v>166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6" ht="12" customHeight="1" x14ac:dyDescent="0.3">
      <c r="A164" s="155"/>
      <c r="B164" s="53" t="s">
        <v>157</v>
      </c>
      <c r="C164" s="63" t="s">
        <v>152</v>
      </c>
      <c r="D164" s="106" t="s">
        <v>94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</row>
    <row r="165" spans="1:66" ht="12" customHeight="1" x14ac:dyDescent="0.3">
      <c r="A165" s="155"/>
      <c r="B165" s="53" t="s">
        <v>157</v>
      </c>
      <c r="C165" s="63" t="s">
        <v>152</v>
      </c>
      <c r="D165" s="106" t="s">
        <v>100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</row>
    <row r="166" spans="1:66" ht="12" customHeight="1" x14ac:dyDescent="0.3">
      <c r="A166" s="155"/>
      <c r="B166" s="53" t="s">
        <v>157</v>
      </c>
      <c r="C166" s="63" t="s">
        <v>152</v>
      </c>
      <c r="D166" s="105" t="s">
        <v>166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</row>
    <row r="167" spans="1:66" ht="12" customHeight="1" x14ac:dyDescent="0.3">
      <c r="A167" s="155"/>
      <c r="B167" s="53" t="s">
        <v>157</v>
      </c>
      <c r="C167" s="63" t="s">
        <v>152</v>
      </c>
      <c r="D167" s="106" t="s">
        <v>86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</row>
    <row r="168" spans="1:66" ht="12" customHeight="1" x14ac:dyDescent="0.3">
      <c r="A168" s="155"/>
      <c r="B168" s="53" t="s">
        <v>157</v>
      </c>
      <c r="C168" s="63" t="s">
        <v>152</v>
      </c>
      <c r="D168" s="105" t="s">
        <v>98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</row>
    <row r="169" spans="1:66" ht="12" customHeight="1" x14ac:dyDescent="0.3">
      <c r="A169" s="155"/>
      <c r="B169" s="53" t="s">
        <v>158</v>
      </c>
      <c r="C169" s="56" t="s">
        <v>153</v>
      </c>
      <c r="D169" s="106" t="s">
        <v>94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</row>
    <row r="170" spans="1:66" ht="12" customHeight="1" x14ac:dyDescent="0.3">
      <c r="A170" s="155"/>
      <c r="B170" s="53" t="s">
        <v>159</v>
      </c>
      <c r="C170" s="63" t="s">
        <v>152</v>
      </c>
      <c r="D170" s="106" t="s">
        <v>86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:66" ht="12" customHeight="1" thickBot="1" x14ac:dyDescent="0.35">
      <c r="A171" s="156"/>
      <c r="B171" s="54" t="s">
        <v>159</v>
      </c>
      <c r="C171" s="66" t="s">
        <v>154</v>
      </c>
      <c r="D171" s="110" t="s">
        <v>94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6" ht="12" customHeight="1" x14ac:dyDescent="0.3">
      <c r="A172" s="154" t="s">
        <v>191</v>
      </c>
      <c r="B172" s="52" t="s">
        <v>155</v>
      </c>
      <c r="C172" s="63" t="s">
        <v>152</v>
      </c>
      <c r="D172" s="114" t="s">
        <v>91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6" ht="12" customHeight="1" x14ac:dyDescent="0.3">
      <c r="A173" s="155"/>
      <c r="B173" s="53" t="s">
        <v>155</v>
      </c>
      <c r="C173" s="56" t="s">
        <v>153</v>
      </c>
      <c r="D173" s="105" t="s">
        <v>86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6" ht="12" customHeight="1" x14ac:dyDescent="0.3">
      <c r="A174" s="155"/>
      <c r="B174" s="53" t="s">
        <v>155</v>
      </c>
      <c r="C174" s="57" t="s">
        <v>154</v>
      </c>
      <c r="D174" s="105" t="s">
        <v>100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6" ht="12" customHeight="1" x14ac:dyDescent="0.3">
      <c r="A175" s="155"/>
      <c r="B175" s="53" t="s">
        <v>206</v>
      </c>
      <c r="C175" s="63" t="s">
        <v>152</v>
      </c>
      <c r="D175" s="105" t="s">
        <v>86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6" ht="12" customHeight="1" x14ac:dyDescent="0.3">
      <c r="A176" s="155"/>
      <c r="B176" s="53" t="s">
        <v>156</v>
      </c>
      <c r="C176" s="63" t="s">
        <v>152</v>
      </c>
      <c r="D176" s="105" t="s">
        <v>91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12" customHeight="1" x14ac:dyDescent="0.3">
      <c r="A177" s="155"/>
      <c r="B177" s="64" t="s">
        <v>160</v>
      </c>
      <c r="C177" s="65" t="s">
        <v>154</v>
      </c>
      <c r="D177" s="113" t="s">
        <v>98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ht="12" customHeight="1" x14ac:dyDescent="0.3">
      <c r="A178" s="155"/>
      <c r="B178" s="64" t="s">
        <v>160</v>
      </c>
      <c r="C178" s="65" t="s">
        <v>154</v>
      </c>
      <c r="D178" s="113" t="s">
        <v>100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ht="12" customHeight="1" x14ac:dyDescent="0.3">
      <c r="A179" s="155"/>
      <c r="B179" s="64" t="s">
        <v>160</v>
      </c>
      <c r="C179" s="65" t="s">
        <v>154</v>
      </c>
      <c r="D179" s="113" t="s">
        <v>209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12" customHeight="1" x14ac:dyDescent="0.3">
      <c r="A180" s="155"/>
      <c r="B180" s="64" t="s">
        <v>157</v>
      </c>
      <c r="C180" s="94" t="s">
        <v>152</v>
      </c>
      <c r="D180" s="113" t="s">
        <v>86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12" customHeight="1" x14ac:dyDescent="0.3">
      <c r="A181" s="155"/>
      <c r="B181" s="64" t="s">
        <v>157</v>
      </c>
      <c r="C181" s="94" t="s">
        <v>152</v>
      </c>
      <c r="D181" s="113" t="s">
        <v>98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12" customHeight="1" x14ac:dyDescent="0.3">
      <c r="A182" s="155"/>
      <c r="B182" s="64" t="s">
        <v>157</v>
      </c>
      <c r="C182" s="94" t="s">
        <v>152</v>
      </c>
      <c r="D182" s="113" t="s">
        <v>100</v>
      </c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12" customHeight="1" x14ac:dyDescent="0.3">
      <c r="A183" s="155"/>
      <c r="B183" s="64" t="s">
        <v>157</v>
      </c>
      <c r="C183" s="94" t="s">
        <v>152</v>
      </c>
      <c r="D183" s="113" t="s">
        <v>209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12" customHeight="1" x14ac:dyDescent="0.3">
      <c r="A184" s="155"/>
      <c r="B184" s="64" t="s">
        <v>157</v>
      </c>
      <c r="C184" s="94" t="s">
        <v>152</v>
      </c>
      <c r="D184" s="113" t="s">
        <v>91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12" customHeight="1" x14ac:dyDescent="0.3">
      <c r="A185" s="155"/>
      <c r="B185" s="64" t="s">
        <v>158</v>
      </c>
      <c r="C185" s="63" t="s">
        <v>152</v>
      </c>
      <c r="D185" s="113" t="s">
        <v>91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ht="12" customHeight="1" x14ac:dyDescent="0.3">
      <c r="A186" s="155"/>
      <c r="B186" s="64" t="s">
        <v>159</v>
      </c>
      <c r="C186" s="94" t="s">
        <v>152</v>
      </c>
      <c r="D186" s="113" t="s">
        <v>91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12" customHeight="1" thickBot="1" x14ac:dyDescent="0.35">
      <c r="A187" s="155"/>
      <c r="B187" s="64" t="s">
        <v>159</v>
      </c>
      <c r="C187" s="90" t="s">
        <v>153</v>
      </c>
      <c r="D187" s="113" t="s">
        <v>86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12" customHeight="1" x14ac:dyDescent="0.3">
      <c r="A188" s="154" t="s">
        <v>192</v>
      </c>
      <c r="B188" s="52" t="s">
        <v>155</v>
      </c>
      <c r="C188" s="85" t="s">
        <v>154</v>
      </c>
      <c r="D188" s="104" t="s">
        <v>102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</row>
    <row r="189" spans="1:65" ht="12" customHeight="1" x14ac:dyDescent="0.3">
      <c r="A189" s="155"/>
      <c r="B189" s="53" t="s">
        <v>156</v>
      </c>
      <c r="C189" s="63" t="s">
        <v>152</v>
      </c>
      <c r="D189" s="105" t="s">
        <v>166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</row>
    <row r="190" spans="1:65" ht="12" customHeight="1" x14ac:dyDescent="0.3">
      <c r="A190" s="155"/>
      <c r="B190" s="53" t="s">
        <v>156</v>
      </c>
      <c r="C190" s="63" t="s">
        <v>152</v>
      </c>
      <c r="D190" s="105" t="s">
        <v>98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</row>
    <row r="191" spans="1:65" ht="12" customHeight="1" x14ac:dyDescent="0.3">
      <c r="A191" s="155"/>
      <c r="B191" s="53" t="s">
        <v>160</v>
      </c>
      <c r="C191" s="57" t="s">
        <v>154</v>
      </c>
      <c r="D191" s="105" t="s">
        <v>166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</row>
    <row r="192" spans="1:65" ht="12" customHeight="1" x14ac:dyDescent="0.3">
      <c r="A192" s="155"/>
      <c r="B192" s="53" t="s">
        <v>160</v>
      </c>
      <c r="C192" s="57" t="s">
        <v>154</v>
      </c>
      <c r="D192" s="106" t="s">
        <v>91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</row>
    <row r="193" spans="1:66" ht="12" customHeight="1" x14ac:dyDescent="0.3">
      <c r="A193" s="155"/>
      <c r="B193" s="53" t="s">
        <v>160</v>
      </c>
      <c r="C193" s="57" t="s">
        <v>154</v>
      </c>
      <c r="D193" s="106" t="s">
        <v>94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</row>
    <row r="194" spans="1:66" ht="12" customHeight="1" x14ac:dyDescent="0.3">
      <c r="A194" s="155"/>
      <c r="B194" s="53" t="s">
        <v>157</v>
      </c>
      <c r="C194" s="63" t="s">
        <v>152</v>
      </c>
      <c r="D194" s="105" t="s">
        <v>166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:66" ht="12" customHeight="1" x14ac:dyDescent="0.3">
      <c r="A195" s="155"/>
      <c r="B195" s="53" t="s">
        <v>157</v>
      </c>
      <c r="C195" s="63" t="s">
        <v>152</v>
      </c>
      <c r="D195" s="106" t="s">
        <v>91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6" ht="12" customHeight="1" x14ac:dyDescent="0.3">
      <c r="A196" s="155"/>
      <c r="B196" s="53" t="s">
        <v>157</v>
      </c>
      <c r="C196" s="63" t="s">
        <v>152</v>
      </c>
      <c r="D196" s="106" t="s">
        <v>94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6" ht="12" customHeight="1" x14ac:dyDescent="0.3">
      <c r="A197" s="155"/>
      <c r="B197" s="53" t="s">
        <v>157</v>
      </c>
      <c r="C197" s="63" t="s">
        <v>152</v>
      </c>
      <c r="D197" s="106" t="s">
        <v>86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6" ht="12" customHeight="1" x14ac:dyDescent="0.3">
      <c r="A198" s="155"/>
      <c r="B198" s="53" t="s">
        <v>157</v>
      </c>
      <c r="C198" s="63" t="s">
        <v>152</v>
      </c>
      <c r="D198" s="105" t="s">
        <v>98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6" ht="12" customHeight="1" thickBot="1" x14ac:dyDescent="0.35">
      <c r="A199" s="156"/>
      <c r="B199" s="54" t="s">
        <v>158</v>
      </c>
      <c r="C199" s="81" t="s">
        <v>152</v>
      </c>
      <c r="D199" s="107" t="s">
        <v>98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6" ht="12" customHeight="1" x14ac:dyDescent="0.3">
      <c r="A200" s="154" t="s">
        <v>193</v>
      </c>
      <c r="B200" s="52" t="s">
        <v>155</v>
      </c>
      <c r="C200" s="83" t="s">
        <v>153</v>
      </c>
      <c r="D200" s="104" t="s">
        <v>94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6" ht="12" customHeight="1" x14ac:dyDescent="0.3">
      <c r="A201" s="155"/>
      <c r="B201" s="53" t="s">
        <v>156</v>
      </c>
      <c r="C201" s="63" t="s">
        <v>152</v>
      </c>
      <c r="D201" s="105" t="s">
        <v>103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6" ht="12" customHeight="1" x14ac:dyDescent="0.3">
      <c r="A202" s="155"/>
      <c r="B202" s="53" t="s">
        <v>156</v>
      </c>
      <c r="C202" s="63" t="s">
        <v>152</v>
      </c>
      <c r="D202" s="106" t="s">
        <v>86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6" ht="12" customHeight="1" x14ac:dyDescent="0.3">
      <c r="A203" s="155"/>
      <c r="B203" s="53" t="s">
        <v>156</v>
      </c>
      <c r="C203" s="56" t="s">
        <v>153</v>
      </c>
      <c r="D203" s="105" t="s">
        <v>102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</row>
    <row r="204" spans="1:66" ht="12" customHeight="1" x14ac:dyDescent="0.3">
      <c r="A204" s="155"/>
      <c r="B204" s="53" t="s">
        <v>156</v>
      </c>
      <c r="C204" s="56" t="s">
        <v>153</v>
      </c>
      <c r="D204" s="106" t="s">
        <v>104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</row>
    <row r="205" spans="1:66" ht="12" customHeight="1" x14ac:dyDescent="0.3">
      <c r="A205" s="155"/>
      <c r="B205" s="53" t="s">
        <v>160</v>
      </c>
      <c r="C205" s="63" t="s">
        <v>152</v>
      </c>
      <c r="D205" s="105" t="s">
        <v>102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</row>
    <row r="206" spans="1:66" ht="12" customHeight="1" x14ac:dyDescent="0.3">
      <c r="A206" s="155"/>
      <c r="B206" s="53" t="s">
        <v>160</v>
      </c>
      <c r="C206" s="63" t="s">
        <v>152</v>
      </c>
      <c r="D206" s="106" t="s">
        <v>104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</row>
    <row r="207" spans="1:66" ht="12" customHeight="1" x14ac:dyDescent="0.3">
      <c r="A207" s="155"/>
      <c r="B207" s="53" t="s">
        <v>160</v>
      </c>
      <c r="C207" s="63" t="s">
        <v>152</v>
      </c>
      <c r="D207" s="105" t="s">
        <v>98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</row>
    <row r="208" spans="1:66" ht="12" customHeight="1" x14ac:dyDescent="0.3">
      <c r="A208" s="155"/>
      <c r="B208" s="53" t="s">
        <v>160</v>
      </c>
      <c r="C208" s="56" t="s">
        <v>153</v>
      </c>
      <c r="D208" s="105" t="s">
        <v>103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</row>
    <row r="209" spans="1:66" ht="12" customHeight="1" x14ac:dyDescent="0.3">
      <c r="A209" s="155"/>
      <c r="B209" s="53" t="s">
        <v>160</v>
      </c>
      <c r="C209" s="56" t="s">
        <v>153</v>
      </c>
      <c r="D209" s="106" t="s">
        <v>86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:66" ht="12" customHeight="1" x14ac:dyDescent="0.3">
      <c r="A210" s="155"/>
      <c r="B210" s="53" t="s">
        <v>160</v>
      </c>
      <c r="C210" s="56" t="s">
        <v>153</v>
      </c>
      <c r="D210" s="106" t="s">
        <v>94</v>
      </c>
      <c r="E210"/>
      <c r="F210"/>
      <c r="G210"/>
      <c r="H210"/>
      <c r="I210"/>
      <c r="J210"/>
      <c r="K210"/>
      <c r="L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</row>
    <row r="211" spans="1:66" ht="12" customHeight="1" x14ac:dyDescent="0.3">
      <c r="A211" s="155"/>
      <c r="B211" s="53" t="s">
        <v>157</v>
      </c>
      <c r="C211" s="56" t="s">
        <v>153</v>
      </c>
      <c r="D211" s="105" t="s">
        <v>103</v>
      </c>
      <c r="E211"/>
      <c r="F211"/>
      <c r="G211"/>
      <c r="H211"/>
      <c r="I211"/>
      <c r="J211"/>
      <c r="K211"/>
      <c r="L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</row>
    <row r="212" spans="1:66" ht="12" customHeight="1" x14ac:dyDescent="0.3">
      <c r="A212" s="155"/>
      <c r="B212" s="53" t="s">
        <v>157</v>
      </c>
      <c r="C212" s="56" t="s">
        <v>153</v>
      </c>
      <c r="D212" s="106" t="s">
        <v>86</v>
      </c>
      <c r="E212"/>
      <c r="F212"/>
      <c r="G212"/>
      <c r="H212"/>
      <c r="I212"/>
      <c r="J212"/>
      <c r="K212"/>
      <c r="L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</row>
    <row r="213" spans="1:66" ht="12" customHeight="1" x14ac:dyDescent="0.3">
      <c r="A213" s="155"/>
      <c r="B213" s="53" t="s">
        <v>157</v>
      </c>
      <c r="C213" s="56" t="s">
        <v>153</v>
      </c>
      <c r="D213" s="106" t="s">
        <v>94</v>
      </c>
      <c r="E213"/>
      <c r="F213"/>
      <c r="G213"/>
      <c r="H213"/>
      <c r="I213"/>
      <c r="J213"/>
      <c r="K213"/>
      <c r="L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</row>
    <row r="214" spans="1:66" ht="12" customHeight="1" x14ac:dyDescent="0.3">
      <c r="A214" s="155"/>
      <c r="B214" s="53" t="s">
        <v>157</v>
      </c>
      <c r="C214" s="56" t="s">
        <v>153</v>
      </c>
      <c r="D214" s="106" t="s">
        <v>104</v>
      </c>
      <c r="E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</row>
    <row r="215" spans="1:66" ht="12" customHeight="1" x14ac:dyDescent="0.3">
      <c r="A215" s="155"/>
      <c r="B215" s="53" t="s">
        <v>157</v>
      </c>
      <c r="C215" s="56" t="s">
        <v>153</v>
      </c>
      <c r="D215" s="105" t="s">
        <v>98</v>
      </c>
      <c r="E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</row>
    <row r="216" spans="1:66" ht="12" customHeight="1" x14ac:dyDescent="0.3">
      <c r="A216" s="155"/>
      <c r="B216" s="53" t="s">
        <v>158</v>
      </c>
      <c r="C216" s="63" t="s">
        <v>152</v>
      </c>
      <c r="D216" s="106" t="s">
        <v>104</v>
      </c>
      <c r="E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</row>
    <row r="217" spans="1:66" ht="12" customHeight="1" x14ac:dyDescent="0.3">
      <c r="A217" s="155"/>
      <c r="B217" s="53" t="s">
        <v>158</v>
      </c>
      <c r="C217" s="56" t="s">
        <v>153</v>
      </c>
      <c r="D217" s="106" t="s">
        <v>86</v>
      </c>
      <c r="E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</row>
    <row r="218" spans="1:66" ht="12" customHeight="1" x14ac:dyDescent="0.3">
      <c r="A218" s="155"/>
      <c r="B218" s="53" t="s">
        <v>158</v>
      </c>
      <c r="C218" s="57" t="s">
        <v>154</v>
      </c>
      <c r="D218" s="106" t="s">
        <v>94</v>
      </c>
      <c r="E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</row>
    <row r="219" spans="1:66" ht="12" customHeight="1" x14ac:dyDescent="0.3">
      <c r="A219" s="155"/>
      <c r="B219" s="53" t="s">
        <v>159</v>
      </c>
      <c r="C219" s="63" t="s">
        <v>152</v>
      </c>
      <c r="D219" s="106" t="s">
        <v>86</v>
      </c>
      <c r="E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</row>
    <row r="220" spans="1:66" ht="12" customHeight="1" x14ac:dyDescent="0.3">
      <c r="A220" s="155"/>
      <c r="B220" s="53" t="s">
        <v>159</v>
      </c>
      <c r="C220" s="56" t="s">
        <v>153</v>
      </c>
      <c r="D220" s="106" t="s">
        <v>104</v>
      </c>
      <c r="E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</row>
    <row r="221" spans="1:66" ht="12" customHeight="1" thickBot="1" x14ac:dyDescent="0.35">
      <c r="A221" s="156"/>
      <c r="B221" s="54" t="s">
        <v>159</v>
      </c>
      <c r="C221" s="66" t="s">
        <v>154</v>
      </c>
      <c r="D221" s="110" t="s">
        <v>98</v>
      </c>
      <c r="E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</row>
    <row r="222" spans="1:66" ht="12" customHeight="1" x14ac:dyDescent="0.3">
      <c r="A222" s="154" t="s">
        <v>194</v>
      </c>
      <c r="B222" s="52" t="s">
        <v>155</v>
      </c>
      <c r="C222" s="83" t="s">
        <v>153</v>
      </c>
      <c r="D222" s="104" t="s">
        <v>86</v>
      </c>
      <c r="E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</row>
    <row r="223" spans="1:66" ht="12" customHeight="1" x14ac:dyDescent="0.3">
      <c r="A223" s="155"/>
      <c r="B223" s="53" t="s">
        <v>155</v>
      </c>
      <c r="C223" s="57" t="s">
        <v>154</v>
      </c>
      <c r="D223" s="105" t="s">
        <v>102</v>
      </c>
      <c r="E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</row>
    <row r="224" spans="1:66" ht="12" customHeight="1" x14ac:dyDescent="0.3">
      <c r="A224" s="155"/>
      <c r="B224" s="53" t="s">
        <v>156</v>
      </c>
      <c r="C224" s="56" t="s">
        <v>153</v>
      </c>
      <c r="D224" s="105" t="s">
        <v>102</v>
      </c>
      <c r="E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</row>
    <row r="225" spans="1:64" ht="12" customHeight="1" x14ac:dyDescent="0.3">
      <c r="A225" s="155"/>
      <c r="B225" s="53" t="s">
        <v>156</v>
      </c>
      <c r="C225" s="56" t="s">
        <v>153</v>
      </c>
      <c r="D225" s="105" t="s">
        <v>105</v>
      </c>
      <c r="E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</row>
    <row r="226" spans="1:64" ht="12" customHeight="1" x14ac:dyDescent="0.3">
      <c r="A226" s="155"/>
      <c r="B226" s="53" t="s">
        <v>156</v>
      </c>
      <c r="C226" s="57" t="s">
        <v>154</v>
      </c>
      <c r="D226" s="105" t="s">
        <v>103</v>
      </c>
      <c r="E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</row>
    <row r="227" spans="1:64" ht="12" customHeight="1" x14ac:dyDescent="0.3">
      <c r="A227" s="155"/>
      <c r="B227" s="53" t="s">
        <v>156</v>
      </c>
      <c r="C227" s="57" t="s">
        <v>154</v>
      </c>
      <c r="D227" s="106" t="s">
        <v>94</v>
      </c>
      <c r="E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</row>
    <row r="228" spans="1:64" ht="12" customHeight="1" x14ac:dyDescent="0.3">
      <c r="A228" s="155"/>
      <c r="B228" s="53" t="s">
        <v>160</v>
      </c>
      <c r="C228" s="63" t="s">
        <v>152</v>
      </c>
      <c r="D228" s="105" t="s">
        <v>103</v>
      </c>
      <c r="E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</row>
    <row r="229" spans="1:64" ht="12" customHeight="1" x14ac:dyDescent="0.3">
      <c r="A229" s="155"/>
      <c r="B229" s="53" t="s">
        <v>160</v>
      </c>
      <c r="C229" s="63" t="s">
        <v>152</v>
      </c>
      <c r="D229" s="106" t="s">
        <v>94</v>
      </c>
      <c r="E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</row>
    <row r="230" spans="1:64" ht="12" customHeight="1" x14ac:dyDescent="0.3">
      <c r="A230" s="155"/>
      <c r="B230" s="53" t="s">
        <v>160</v>
      </c>
      <c r="C230" s="63" t="s">
        <v>152</v>
      </c>
      <c r="D230" s="105" t="s">
        <v>105</v>
      </c>
      <c r="E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</row>
    <row r="231" spans="1:64" ht="12" customHeight="1" x14ac:dyDescent="0.3">
      <c r="A231" s="155"/>
      <c r="B231" s="53" t="s">
        <v>160</v>
      </c>
      <c r="C231" s="56" t="s">
        <v>153</v>
      </c>
      <c r="D231" s="106" t="s">
        <v>86</v>
      </c>
      <c r="E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</row>
    <row r="232" spans="1:64" ht="12" customHeight="1" x14ac:dyDescent="0.3">
      <c r="A232" s="155"/>
      <c r="B232" s="53" t="s">
        <v>160</v>
      </c>
      <c r="C232" s="56" t="s">
        <v>153</v>
      </c>
      <c r="D232" s="105" t="s">
        <v>102</v>
      </c>
      <c r="E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</row>
    <row r="233" spans="1:64" ht="12" customHeight="1" x14ac:dyDescent="0.3">
      <c r="A233" s="155"/>
      <c r="B233" s="53" t="s">
        <v>160</v>
      </c>
      <c r="C233" s="56" t="s">
        <v>153</v>
      </c>
      <c r="D233" s="105" t="s">
        <v>98</v>
      </c>
      <c r="E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</row>
    <row r="234" spans="1:64" ht="12" customHeight="1" x14ac:dyDescent="0.3">
      <c r="A234" s="155"/>
      <c r="B234" s="53" t="s">
        <v>157</v>
      </c>
      <c r="C234" s="63" t="s">
        <v>152</v>
      </c>
      <c r="D234" s="105" t="s">
        <v>103</v>
      </c>
      <c r="E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</row>
    <row r="235" spans="1:64" ht="12" customHeight="1" x14ac:dyDescent="0.3">
      <c r="A235" s="155"/>
      <c r="B235" s="53" t="s">
        <v>157</v>
      </c>
      <c r="C235" s="63" t="s">
        <v>152</v>
      </c>
      <c r="D235" s="106" t="s">
        <v>94</v>
      </c>
      <c r="E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</row>
    <row r="236" spans="1:64" ht="12" customHeight="1" x14ac:dyDescent="0.3">
      <c r="A236" s="155"/>
      <c r="B236" s="53" t="s">
        <v>157</v>
      </c>
      <c r="C236" s="63" t="s">
        <v>152</v>
      </c>
      <c r="D236" s="105" t="s">
        <v>105</v>
      </c>
      <c r="E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</row>
    <row r="237" spans="1:64" ht="12" customHeight="1" x14ac:dyDescent="0.3">
      <c r="A237" s="155"/>
      <c r="B237" s="53" t="s">
        <v>157</v>
      </c>
      <c r="C237" s="63" t="s">
        <v>152</v>
      </c>
      <c r="D237" s="106" t="s">
        <v>86</v>
      </c>
      <c r="E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</row>
    <row r="238" spans="1:64" ht="12" customHeight="1" x14ac:dyDescent="0.3">
      <c r="A238" s="155"/>
      <c r="B238" s="53" t="s">
        <v>157</v>
      </c>
      <c r="C238" s="63" t="s">
        <v>152</v>
      </c>
      <c r="D238" s="105" t="s">
        <v>102</v>
      </c>
      <c r="E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</row>
    <row r="239" spans="1:64" ht="12" customHeight="1" x14ac:dyDescent="0.3">
      <c r="A239" s="155"/>
      <c r="B239" s="53" t="s">
        <v>158</v>
      </c>
      <c r="C239" s="63" t="s">
        <v>152</v>
      </c>
      <c r="D239" s="105" t="s">
        <v>86</v>
      </c>
      <c r="E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</row>
    <row r="240" spans="1:64" ht="12" customHeight="1" x14ac:dyDescent="0.3">
      <c r="A240" s="155"/>
      <c r="B240" s="53" t="s">
        <v>158</v>
      </c>
      <c r="C240" s="63" t="s">
        <v>152</v>
      </c>
      <c r="D240" s="105" t="s">
        <v>102</v>
      </c>
      <c r="E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ht="12" customHeight="1" x14ac:dyDescent="0.3">
      <c r="A241" s="155"/>
      <c r="B241" s="53" t="s">
        <v>158</v>
      </c>
      <c r="C241" s="57" t="s">
        <v>154</v>
      </c>
      <c r="D241" s="106" t="s">
        <v>94</v>
      </c>
      <c r="E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ht="12" customHeight="1" x14ac:dyDescent="0.3">
      <c r="A242" s="155"/>
      <c r="B242" s="53" t="s">
        <v>159</v>
      </c>
      <c r="C242" s="63" t="s">
        <v>152</v>
      </c>
      <c r="D242" s="105" t="s">
        <v>103</v>
      </c>
      <c r="E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</row>
    <row r="243" spans="1:64" ht="12" customHeight="1" x14ac:dyDescent="0.3">
      <c r="A243" s="155"/>
      <c r="B243" s="53" t="s">
        <v>159</v>
      </c>
      <c r="C243" s="56" t="s">
        <v>153</v>
      </c>
      <c r="D243" s="105" t="s">
        <v>105</v>
      </c>
      <c r="E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</row>
    <row r="244" spans="1:64" ht="12" customHeight="1" thickBot="1" x14ac:dyDescent="0.35">
      <c r="A244" s="156"/>
      <c r="B244" s="54" t="s">
        <v>159</v>
      </c>
      <c r="C244" s="66" t="s">
        <v>154</v>
      </c>
      <c r="D244" s="110" t="s">
        <v>94</v>
      </c>
      <c r="E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</row>
    <row r="245" spans="1:64" ht="12" customHeight="1" x14ac:dyDescent="0.3">
      <c r="A245" s="154" t="s">
        <v>195</v>
      </c>
      <c r="B245" s="52" t="s">
        <v>155</v>
      </c>
      <c r="C245" s="55" t="s">
        <v>152</v>
      </c>
      <c r="D245" s="112" t="s">
        <v>103</v>
      </c>
      <c r="E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</row>
    <row r="246" spans="1:64" ht="12" customHeight="1" x14ac:dyDescent="0.3">
      <c r="A246" s="155"/>
      <c r="B246" s="53" t="s">
        <v>155</v>
      </c>
      <c r="C246" s="56" t="s">
        <v>153</v>
      </c>
      <c r="D246" s="113" t="s">
        <v>86</v>
      </c>
      <c r="E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</row>
    <row r="247" spans="1:64" ht="12" customHeight="1" x14ac:dyDescent="0.3">
      <c r="A247" s="155"/>
      <c r="B247" s="53" t="s">
        <v>155</v>
      </c>
      <c r="C247" s="57" t="s">
        <v>154</v>
      </c>
      <c r="D247" s="113" t="s">
        <v>102</v>
      </c>
      <c r="E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</row>
    <row r="248" spans="1:64" ht="12" customHeight="1" x14ac:dyDescent="0.3">
      <c r="A248" s="155"/>
      <c r="B248" s="53" t="s">
        <v>206</v>
      </c>
      <c r="C248" s="63" t="s">
        <v>152</v>
      </c>
      <c r="D248" s="113" t="s">
        <v>91</v>
      </c>
      <c r="E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</row>
    <row r="249" spans="1:64" ht="12" customHeight="1" x14ac:dyDescent="0.3">
      <c r="A249" s="155"/>
      <c r="B249" s="53" t="s">
        <v>156</v>
      </c>
      <c r="C249" s="63" t="s">
        <v>152</v>
      </c>
      <c r="D249" s="113" t="s">
        <v>171</v>
      </c>
      <c r="E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</row>
    <row r="250" spans="1:64" ht="12" customHeight="1" x14ac:dyDescent="0.3">
      <c r="A250" s="155"/>
      <c r="B250" s="53" t="s">
        <v>156</v>
      </c>
      <c r="C250" s="56" t="s">
        <v>153</v>
      </c>
      <c r="D250" s="113" t="s">
        <v>103</v>
      </c>
      <c r="E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</row>
    <row r="251" spans="1:64" ht="12" customHeight="1" x14ac:dyDescent="0.3">
      <c r="A251" s="155"/>
      <c r="B251" s="53" t="s">
        <v>156</v>
      </c>
      <c r="C251" s="56" t="s">
        <v>153</v>
      </c>
      <c r="D251" s="113" t="s">
        <v>94</v>
      </c>
      <c r="E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</row>
    <row r="252" spans="1:64" ht="12" customHeight="1" x14ac:dyDescent="0.3">
      <c r="A252" s="155"/>
      <c r="B252" s="53" t="s">
        <v>156</v>
      </c>
      <c r="C252" s="57" t="s">
        <v>154</v>
      </c>
      <c r="D252" s="113" t="s">
        <v>86</v>
      </c>
      <c r="E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</row>
    <row r="253" spans="1:64" ht="12" customHeight="1" x14ac:dyDescent="0.3">
      <c r="A253" s="155"/>
      <c r="B253" s="53" t="s">
        <v>156</v>
      </c>
      <c r="C253" s="57" t="s">
        <v>154</v>
      </c>
      <c r="D253" s="113" t="s">
        <v>102</v>
      </c>
      <c r="E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</row>
    <row r="254" spans="1:64" ht="12" customHeight="1" x14ac:dyDescent="0.3">
      <c r="A254" s="155"/>
      <c r="B254" s="53" t="s">
        <v>160</v>
      </c>
      <c r="C254" s="63" t="s">
        <v>152</v>
      </c>
      <c r="D254" s="113" t="s">
        <v>103</v>
      </c>
      <c r="E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</row>
    <row r="255" spans="1:64" ht="12" customHeight="1" x14ac:dyDescent="0.3">
      <c r="A255" s="155"/>
      <c r="B255" s="53" t="s">
        <v>160</v>
      </c>
      <c r="C255" s="63" t="s">
        <v>152</v>
      </c>
      <c r="D255" s="113" t="s">
        <v>86</v>
      </c>
      <c r="E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</row>
    <row r="256" spans="1:64" ht="12" customHeight="1" x14ac:dyDescent="0.3">
      <c r="A256" s="155"/>
      <c r="B256" s="53" t="s">
        <v>160</v>
      </c>
      <c r="C256" s="63" t="s">
        <v>152</v>
      </c>
      <c r="D256" s="113" t="s">
        <v>102</v>
      </c>
      <c r="E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</row>
    <row r="257" spans="1:66" ht="12" customHeight="1" x14ac:dyDescent="0.3">
      <c r="A257" s="155"/>
      <c r="B257" s="53" t="s">
        <v>160</v>
      </c>
      <c r="C257" s="56" t="s">
        <v>153</v>
      </c>
      <c r="D257" s="113" t="s">
        <v>171</v>
      </c>
      <c r="E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</row>
    <row r="258" spans="1:66" ht="12" customHeight="1" x14ac:dyDescent="0.3">
      <c r="A258" s="155"/>
      <c r="B258" s="53" t="s">
        <v>160</v>
      </c>
      <c r="C258" s="56" t="s">
        <v>153</v>
      </c>
      <c r="D258" s="113" t="s">
        <v>94</v>
      </c>
      <c r="E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</row>
    <row r="259" spans="1:66" ht="12" customHeight="1" x14ac:dyDescent="0.3">
      <c r="A259" s="155"/>
      <c r="B259" s="53" t="s">
        <v>160</v>
      </c>
      <c r="C259" s="56" t="s">
        <v>153</v>
      </c>
      <c r="D259" s="113" t="s">
        <v>91</v>
      </c>
      <c r="E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</row>
    <row r="260" spans="1:66" ht="12" customHeight="1" x14ac:dyDescent="0.3">
      <c r="A260" s="155"/>
      <c r="B260" s="53" t="s">
        <v>157</v>
      </c>
      <c r="C260" s="63" t="s">
        <v>152</v>
      </c>
      <c r="D260" s="113" t="s">
        <v>103</v>
      </c>
      <c r="E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</row>
    <row r="261" spans="1:66" ht="12" customHeight="1" x14ac:dyDescent="0.3">
      <c r="A261" s="155"/>
      <c r="B261" s="53" t="s">
        <v>157</v>
      </c>
      <c r="C261" s="63" t="s">
        <v>152</v>
      </c>
      <c r="D261" s="113" t="s">
        <v>91</v>
      </c>
      <c r="E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</row>
    <row r="262" spans="1:66" ht="12" customHeight="1" x14ac:dyDescent="0.3">
      <c r="A262" s="155"/>
      <c r="B262" s="53" t="s">
        <v>157</v>
      </c>
      <c r="C262" s="63" t="s">
        <v>152</v>
      </c>
      <c r="D262" s="113" t="s">
        <v>102</v>
      </c>
      <c r="E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</row>
    <row r="263" spans="1:66" ht="12" customHeight="1" x14ac:dyDescent="0.3">
      <c r="A263" s="155"/>
      <c r="B263" s="53" t="s">
        <v>157</v>
      </c>
      <c r="C263" s="63" t="s">
        <v>152</v>
      </c>
      <c r="D263" s="113" t="s">
        <v>171</v>
      </c>
      <c r="E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</row>
    <row r="264" spans="1:66" ht="12" customHeight="1" x14ac:dyDescent="0.3">
      <c r="A264" s="155"/>
      <c r="B264" s="53" t="s">
        <v>157</v>
      </c>
      <c r="C264" s="63" t="s">
        <v>152</v>
      </c>
      <c r="D264" s="113" t="s">
        <v>86</v>
      </c>
      <c r="E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</row>
    <row r="265" spans="1:66" ht="12" customHeight="1" x14ac:dyDescent="0.3">
      <c r="A265" s="155"/>
      <c r="B265" s="53" t="s">
        <v>158</v>
      </c>
      <c r="C265" s="63" t="s">
        <v>152</v>
      </c>
      <c r="D265" s="113" t="s">
        <v>103</v>
      </c>
      <c r="E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</row>
    <row r="266" spans="1:66" ht="12" customHeight="1" x14ac:dyDescent="0.3">
      <c r="A266" s="155"/>
      <c r="B266" s="53" t="s">
        <v>159</v>
      </c>
      <c r="C266" s="63" t="s">
        <v>152</v>
      </c>
      <c r="D266" s="113" t="s">
        <v>94</v>
      </c>
      <c r="E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</row>
    <row r="267" spans="1:66" ht="12" customHeight="1" x14ac:dyDescent="0.3">
      <c r="A267" s="155"/>
      <c r="B267" s="53" t="s">
        <v>159</v>
      </c>
      <c r="C267" s="56" t="s">
        <v>153</v>
      </c>
      <c r="D267" s="105" t="s">
        <v>103</v>
      </c>
      <c r="E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</row>
    <row r="268" spans="1:66" ht="12" customHeight="1" thickBot="1" x14ac:dyDescent="0.35">
      <c r="A268" s="156"/>
      <c r="B268" s="54" t="s">
        <v>159</v>
      </c>
      <c r="C268" s="57" t="s">
        <v>154</v>
      </c>
      <c r="D268" s="107" t="s">
        <v>86</v>
      </c>
      <c r="E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</row>
    <row r="269" spans="1:66" ht="12" customHeight="1" x14ac:dyDescent="0.3">
      <c r="A269" s="154" t="s">
        <v>196</v>
      </c>
      <c r="B269" s="52" t="s">
        <v>155</v>
      </c>
      <c r="C269" s="55" t="s">
        <v>152</v>
      </c>
      <c r="D269" s="114" t="s">
        <v>94</v>
      </c>
      <c r="E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</row>
    <row r="270" spans="1:66" ht="12" customHeight="1" x14ac:dyDescent="0.3">
      <c r="A270" s="155"/>
      <c r="B270" s="82" t="s">
        <v>155</v>
      </c>
      <c r="C270" s="56" t="s">
        <v>153</v>
      </c>
      <c r="D270" s="116" t="s">
        <v>171</v>
      </c>
      <c r="E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</row>
    <row r="271" spans="1:66" ht="12" customHeight="1" x14ac:dyDescent="0.3">
      <c r="A271" s="155"/>
      <c r="B271" s="82" t="s">
        <v>156</v>
      </c>
      <c r="C271" s="63" t="s">
        <v>152</v>
      </c>
      <c r="D271" s="116" t="s">
        <v>171</v>
      </c>
      <c r="E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</row>
    <row r="272" spans="1:66" ht="12" customHeight="1" x14ac:dyDescent="0.3">
      <c r="A272" s="155"/>
      <c r="B272" s="82" t="s">
        <v>156</v>
      </c>
      <c r="C272" s="63" t="s">
        <v>152</v>
      </c>
      <c r="D272" s="116" t="s">
        <v>91</v>
      </c>
      <c r="E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</row>
    <row r="273" spans="1:65" ht="12" customHeight="1" x14ac:dyDescent="0.3">
      <c r="A273" s="155"/>
      <c r="B273" s="53" t="s">
        <v>156</v>
      </c>
      <c r="C273" s="56" t="s">
        <v>153</v>
      </c>
      <c r="D273" s="105" t="s">
        <v>94</v>
      </c>
      <c r="E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</row>
    <row r="274" spans="1:65" ht="12" customHeight="1" x14ac:dyDescent="0.3">
      <c r="A274" s="155"/>
      <c r="B274" s="53" t="s">
        <v>156</v>
      </c>
      <c r="C274" s="56" t="s">
        <v>153</v>
      </c>
      <c r="D274" s="105" t="s">
        <v>103</v>
      </c>
      <c r="E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</row>
    <row r="275" spans="1:65" ht="12" customHeight="1" x14ac:dyDescent="0.3">
      <c r="A275" s="155"/>
      <c r="B275" s="53" t="s">
        <v>160</v>
      </c>
      <c r="C275" s="63" t="s">
        <v>152</v>
      </c>
      <c r="D275" s="105" t="s">
        <v>171</v>
      </c>
      <c r="E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</row>
    <row r="276" spans="1:65" ht="12" customHeight="1" x14ac:dyDescent="0.3">
      <c r="A276" s="155"/>
      <c r="B276" s="53" t="s">
        <v>160</v>
      </c>
      <c r="C276" s="63" t="s">
        <v>152</v>
      </c>
      <c r="D276" s="105" t="s">
        <v>107</v>
      </c>
      <c r="E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ht="12" customHeight="1" x14ac:dyDescent="0.3">
      <c r="A277" s="155"/>
      <c r="B277" s="53" t="s">
        <v>160</v>
      </c>
      <c r="C277" s="63" t="s">
        <v>152</v>
      </c>
      <c r="D277" s="105" t="s">
        <v>91</v>
      </c>
      <c r="E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</row>
    <row r="278" spans="1:65" ht="12" customHeight="1" x14ac:dyDescent="0.3">
      <c r="A278" s="155"/>
      <c r="B278" s="53" t="s">
        <v>160</v>
      </c>
      <c r="C278" s="56" t="s">
        <v>153</v>
      </c>
      <c r="D278" s="105" t="s">
        <v>94</v>
      </c>
      <c r="E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</row>
    <row r="279" spans="1:65" ht="12" customHeight="1" x14ac:dyDescent="0.3">
      <c r="A279" s="155"/>
      <c r="B279" s="53" t="s">
        <v>160</v>
      </c>
      <c r="C279" s="56" t="s">
        <v>153</v>
      </c>
      <c r="D279" s="105" t="s">
        <v>106</v>
      </c>
      <c r="E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</row>
    <row r="280" spans="1:65" ht="12" customHeight="1" x14ac:dyDescent="0.3">
      <c r="A280" s="155"/>
      <c r="B280" s="53" t="s">
        <v>160</v>
      </c>
      <c r="C280" s="56" t="s">
        <v>153</v>
      </c>
      <c r="D280" s="105" t="s">
        <v>103</v>
      </c>
      <c r="E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</row>
    <row r="281" spans="1:65" ht="12" customHeight="1" x14ac:dyDescent="0.3">
      <c r="A281" s="155"/>
      <c r="B281" s="64" t="s">
        <v>157</v>
      </c>
      <c r="C281" s="63" t="s">
        <v>152</v>
      </c>
      <c r="D281" s="113" t="s">
        <v>94</v>
      </c>
      <c r="E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</row>
    <row r="282" spans="1:65" ht="12" customHeight="1" x14ac:dyDescent="0.3">
      <c r="A282" s="155"/>
      <c r="B282" s="64" t="s">
        <v>157</v>
      </c>
      <c r="C282" s="63" t="s">
        <v>152</v>
      </c>
      <c r="D282" s="113" t="s">
        <v>171</v>
      </c>
      <c r="E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</row>
    <row r="283" spans="1:65" ht="12" customHeight="1" x14ac:dyDescent="0.3">
      <c r="A283" s="155"/>
      <c r="B283" s="64" t="s">
        <v>157</v>
      </c>
      <c r="C283" s="63" t="s">
        <v>152</v>
      </c>
      <c r="D283" s="113" t="s">
        <v>106</v>
      </c>
      <c r="E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</row>
    <row r="284" spans="1:65" ht="12" customHeight="1" x14ac:dyDescent="0.3">
      <c r="A284" s="155"/>
      <c r="B284" s="64" t="s">
        <v>157</v>
      </c>
      <c r="C284" s="63" t="s">
        <v>152</v>
      </c>
      <c r="D284" s="113" t="s">
        <v>103</v>
      </c>
      <c r="E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</row>
    <row r="285" spans="1:65" ht="12" customHeight="1" x14ac:dyDescent="0.3">
      <c r="A285" s="155"/>
      <c r="B285" s="64" t="s">
        <v>157</v>
      </c>
      <c r="C285" s="63" t="s">
        <v>152</v>
      </c>
      <c r="D285" s="113" t="s">
        <v>91</v>
      </c>
      <c r="E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</row>
    <row r="286" spans="1:65" ht="12" customHeight="1" x14ac:dyDescent="0.3">
      <c r="A286" s="155"/>
      <c r="B286" s="64" t="s">
        <v>158</v>
      </c>
      <c r="C286" s="63" t="s">
        <v>152</v>
      </c>
      <c r="D286" s="113" t="s">
        <v>171</v>
      </c>
      <c r="E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</row>
    <row r="287" spans="1:65" ht="12" customHeight="1" x14ac:dyDescent="0.3">
      <c r="A287" s="155"/>
      <c r="B287" s="64" t="s">
        <v>158</v>
      </c>
      <c r="C287" s="56" t="s">
        <v>153</v>
      </c>
      <c r="D287" s="113" t="s">
        <v>94</v>
      </c>
      <c r="E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</row>
    <row r="288" spans="1:65" ht="12" customHeight="1" x14ac:dyDescent="0.3">
      <c r="A288" s="155"/>
      <c r="B288" s="64" t="s">
        <v>159</v>
      </c>
      <c r="C288" s="63" t="s">
        <v>152</v>
      </c>
      <c r="D288" s="113" t="s">
        <v>103</v>
      </c>
      <c r="E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</row>
    <row r="289" spans="1:66" ht="12" customHeight="1" x14ac:dyDescent="0.3">
      <c r="A289" s="155"/>
      <c r="B289" s="64" t="s">
        <v>159</v>
      </c>
      <c r="C289" s="56" t="s">
        <v>153</v>
      </c>
      <c r="D289" s="113" t="s">
        <v>171</v>
      </c>
      <c r="E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</row>
    <row r="290" spans="1:66" ht="12" customHeight="1" thickBot="1" x14ac:dyDescent="0.35">
      <c r="A290" s="156"/>
      <c r="B290" s="54" t="s">
        <v>159</v>
      </c>
      <c r="C290" s="66" t="s">
        <v>154</v>
      </c>
      <c r="D290" s="107" t="s">
        <v>94</v>
      </c>
      <c r="E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</row>
    <row r="291" spans="1:66" ht="12" customHeight="1" x14ac:dyDescent="0.3">
      <c r="A291" s="154" t="s">
        <v>197</v>
      </c>
      <c r="B291" s="52" t="s">
        <v>155</v>
      </c>
      <c r="C291" s="55" t="s">
        <v>152</v>
      </c>
      <c r="D291" s="104" t="s">
        <v>105</v>
      </c>
      <c r="E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</row>
    <row r="292" spans="1:66" ht="12" customHeight="1" x14ac:dyDescent="0.3">
      <c r="A292" s="155"/>
      <c r="B292" s="53" t="s">
        <v>156</v>
      </c>
      <c r="C292" s="63" t="s">
        <v>152</v>
      </c>
      <c r="D292" s="106" t="s">
        <v>105</v>
      </c>
      <c r="E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</row>
    <row r="293" spans="1:66" ht="12" customHeight="1" x14ac:dyDescent="0.3">
      <c r="A293" s="155"/>
      <c r="B293" s="53" t="s">
        <v>156</v>
      </c>
      <c r="C293" s="63" t="s">
        <v>152</v>
      </c>
      <c r="D293" s="106" t="s">
        <v>106</v>
      </c>
      <c r="E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</row>
    <row r="294" spans="1:66" ht="12" customHeight="1" x14ac:dyDescent="0.3">
      <c r="A294" s="155"/>
      <c r="B294" s="53" t="s">
        <v>160</v>
      </c>
      <c r="C294" s="63" t="s">
        <v>152</v>
      </c>
      <c r="D294" s="106" t="s">
        <v>105</v>
      </c>
      <c r="E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</row>
    <row r="295" spans="1:66" ht="12" customHeight="1" x14ac:dyDescent="0.3">
      <c r="A295" s="155"/>
      <c r="B295" s="53" t="s">
        <v>160</v>
      </c>
      <c r="C295" s="63" t="s">
        <v>152</v>
      </c>
      <c r="D295" s="106" t="s">
        <v>106</v>
      </c>
      <c r="E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</row>
    <row r="296" spans="1:66" ht="12" customHeight="1" x14ac:dyDescent="0.3">
      <c r="A296" s="155"/>
      <c r="B296" s="53" t="s">
        <v>160</v>
      </c>
      <c r="C296" s="63" t="s">
        <v>152</v>
      </c>
      <c r="D296" s="106" t="s">
        <v>103</v>
      </c>
      <c r="E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</row>
    <row r="297" spans="1:66" ht="12" customHeight="1" x14ac:dyDescent="0.3">
      <c r="A297" s="155"/>
      <c r="B297" s="53" t="s">
        <v>160</v>
      </c>
      <c r="C297" s="57" t="s">
        <v>154</v>
      </c>
      <c r="D297" s="106" t="s">
        <v>171</v>
      </c>
      <c r="E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</row>
    <row r="298" spans="1:66" ht="12" customHeight="1" x14ac:dyDescent="0.3">
      <c r="A298" s="155"/>
      <c r="B298" s="53" t="s">
        <v>160</v>
      </c>
      <c r="C298" s="57" t="s">
        <v>154</v>
      </c>
      <c r="D298" s="106" t="s">
        <v>94</v>
      </c>
      <c r="E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</row>
    <row r="299" spans="1:66" ht="12" customHeight="1" x14ac:dyDescent="0.3">
      <c r="A299" s="155"/>
      <c r="B299" s="53" t="s">
        <v>160</v>
      </c>
      <c r="C299" s="57" t="s">
        <v>154</v>
      </c>
      <c r="D299" s="105" t="s">
        <v>91</v>
      </c>
      <c r="E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</row>
    <row r="300" spans="1:66" ht="12" customHeight="1" x14ac:dyDescent="0.3">
      <c r="A300" s="155"/>
      <c r="B300" s="53" t="s">
        <v>157</v>
      </c>
      <c r="C300" s="63" t="s">
        <v>152</v>
      </c>
      <c r="D300" s="106" t="s">
        <v>105</v>
      </c>
      <c r="E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</row>
    <row r="301" spans="1:66" ht="12" customHeight="1" x14ac:dyDescent="0.3">
      <c r="A301" s="155"/>
      <c r="B301" s="53" t="s">
        <v>157</v>
      </c>
      <c r="C301" s="63" t="s">
        <v>152</v>
      </c>
      <c r="D301" s="106" t="s">
        <v>106</v>
      </c>
      <c r="E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</row>
    <row r="302" spans="1:66" ht="12" customHeight="1" x14ac:dyDescent="0.3">
      <c r="A302" s="155"/>
      <c r="B302" s="53" t="s">
        <v>157</v>
      </c>
      <c r="C302" s="63" t="s">
        <v>152</v>
      </c>
      <c r="D302" s="105" t="s">
        <v>91</v>
      </c>
      <c r="E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</row>
    <row r="303" spans="1:66" ht="12" customHeight="1" x14ac:dyDescent="0.3">
      <c r="A303" s="155"/>
      <c r="B303" s="53" t="s">
        <v>157</v>
      </c>
      <c r="C303" s="63" t="s">
        <v>152</v>
      </c>
      <c r="D303" s="106" t="s">
        <v>103</v>
      </c>
      <c r="E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</row>
    <row r="304" spans="1:66" ht="12" customHeight="1" x14ac:dyDescent="0.3">
      <c r="A304" s="155"/>
      <c r="B304" s="53" t="s">
        <v>157</v>
      </c>
      <c r="C304" s="63" t="s">
        <v>152</v>
      </c>
      <c r="D304" s="106" t="s">
        <v>94</v>
      </c>
      <c r="E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</row>
    <row r="305" spans="1:65" ht="12" customHeight="1" x14ac:dyDescent="0.3">
      <c r="A305" s="155"/>
      <c r="B305" s="64" t="s">
        <v>158</v>
      </c>
      <c r="C305" s="63" t="s">
        <v>152</v>
      </c>
      <c r="D305" s="115" t="s">
        <v>106</v>
      </c>
      <c r="E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</row>
    <row r="306" spans="1:65" ht="12" customHeight="1" thickBot="1" x14ac:dyDescent="0.35">
      <c r="A306" s="156"/>
      <c r="B306" s="54" t="s">
        <v>159</v>
      </c>
      <c r="C306" s="81" t="s">
        <v>152</v>
      </c>
      <c r="D306" s="110" t="s">
        <v>106</v>
      </c>
      <c r="E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</row>
    <row r="307" spans="1:65" ht="12" customHeight="1" x14ac:dyDescent="0.3">
      <c r="A307" s="154" t="s">
        <v>198</v>
      </c>
      <c r="B307" s="52" t="s">
        <v>155</v>
      </c>
      <c r="C307" s="55" t="s">
        <v>152</v>
      </c>
      <c r="D307" s="114" t="s">
        <v>106</v>
      </c>
      <c r="E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</row>
    <row r="308" spans="1:65" ht="12" customHeight="1" x14ac:dyDescent="0.3">
      <c r="A308" s="155"/>
      <c r="B308" s="82" t="s">
        <v>155</v>
      </c>
      <c r="C308" s="56" t="s">
        <v>153</v>
      </c>
      <c r="D308" s="116" t="s">
        <v>103</v>
      </c>
      <c r="E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</row>
    <row r="309" spans="1:65" ht="12" customHeight="1" x14ac:dyDescent="0.3">
      <c r="A309" s="155"/>
      <c r="B309" s="82" t="s">
        <v>155</v>
      </c>
      <c r="C309" s="57" t="s">
        <v>154</v>
      </c>
      <c r="D309" s="116" t="s">
        <v>171</v>
      </c>
      <c r="E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</row>
    <row r="310" spans="1:65" ht="12" customHeight="1" x14ac:dyDescent="0.3">
      <c r="A310" s="155"/>
      <c r="B310" s="82" t="s">
        <v>156</v>
      </c>
      <c r="C310" s="63" t="s">
        <v>152</v>
      </c>
      <c r="D310" s="116" t="s">
        <v>104</v>
      </c>
      <c r="E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</row>
    <row r="311" spans="1:65" ht="12" customHeight="1" x14ac:dyDescent="0.3">
      <c r="A311" s="155"/>
      <c r="B311" s="53" t="s">
        <v>156</v>
      </c>
      <c r="C311" s="63" t="s">
        <v>152</v>
      </c>
      <c r="D311" s="105" t="s">
        <v>106</v>
      </c>
      <c r="E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</row>
    <row r="312" spans="1:65" ht="12" customHeight="1" x14ac:dyDescent="0.3">
      <c r="A312" s="155"/>
      <c r="B312" s="53" t="s">
        <v>156</v>
      </c>
      <c r="C312" s="56" t="s">
        <v>153</v>
      </c>
      <c r="D312" s="105" t="s">
        <v>103</v>
      </c>
      <c r="E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</row>
    <row r="313" spans="1:65" ht="12" customHeight="1" x14ac:dyDescent="0.3">
      <c r="A313" s="155"/>
      <c r="B313" s="53" t="s">
        <v>156</v>
      </c>
      <c r="C313" s="56" t="s">
        <v>153</v>
      </c>
      <c r="D313" s="105" t="s">
        <v>94</v>
      </c>
      <c r="E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</row>
    <row r="314" spans="1:65" ht="12" customHeight="1" x14ac:dyDescent="0.3">
      <c r="A314" s="155"/>
      <c r="B314" s="53" t="s">
        <v>160</v>
      </c>
      <c r="C314" s="63" t="s">
        <v>152</v>
      </c>
      <c r="D314" s="105" t="s">
        <v>104</v>
      </c>
      <c r="E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</row>
    <row r="315" spans="1:65" ht="12" customHeight="1" x14ac:dyDescent="0.3">
      <c r="A315" s="155"/>
      <c r="B315" s="53" t="s">
        <v>160</v>
      </c>
      <c r="C315" s="63" t="s">
        <v>152</v>
      </c>
      <c r="D315" s="105" t="s">
        <v>103</v>
      </c>
      <c r="E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</row>
    <row r="316" spans="1:65" ht="12" customHeight="1" x14ac:dyDescent="0.3">
      <c r="A316" s="155"/>
      <c r="B316" s="53" t="s">
        <v>160</v>
      </c>
      <c r="C316" s="63" t="s">
        <v>152</v>
      </c>
      <c r="D316" s="105" t="s">
        <v>106</v>
      </c>
      <c r="E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</row>
    <row r="317" spans="1:65" ht="12" customHeight="1" x14ac:dyDescent="0.3">
      <c r="A317" s="155"/>
      <c r="B317" s="53" t="s">
        <v>160</v>
      </c>
      <c r="C317" s="57" t="s">
        <v>154</v>
      </c>
      <c r="D317" s="105" t="s">
        <v>94</v>
      </c>
      <c r="E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</row>
    <row r="318" spans="1:65" ht="12" customHeight="1" x14ac:dyDescent="0.3">
      <c r="A318" s="155"/>
      <c r="B318" s="53" t="s">
        <v>160</v>
      </c>
      <c r="C318" s="57" t="s">
        <v>154</v>
      </c>
      <c r="D318" s="105" t="s">
        <v>171</v>
      </c>
      <c r="E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</row>
    <row r="319" spans="1:65" ht="12" customHeight="1" x14ac:dyDescent="0.3">
      <c r="A319" s="155"/>
      <c r="B319" s="53" t="s">
        <v>160</v>
      </c>
      <c r="C319" s="57" t="s">
        <v>154</v>
      </c>
      <c r="D319" s="105" t="s">
        <v>91</v>
      </c>
      <c r="E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</row>
    <row r="320" spans="1:65" ht="12" customHeight="1" x14ac:dyDescent="0.3">
      <c r="A320" s="155"/>
      <c r="B320" s="53" t="s">
        <v>157</v>
      </c>
      <c r="C320" s="63" t="s">
        <v>152</v>
      </c>
      <c r="D320" s="105" t="s">
        <v>94</v>
      </c>
      <c r="E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</row>
    <row r="321" spans="1:65" ht="12" customHeight="1" x14ac:dyDescent="0.3">
      <c r="A321" s="155"/>
      <c r="B321" s="53" t="s">
        <v>157</v>
      </c>
      <c r="C321" s="63" t="s">
        <v>152</v>
      </c>
      <c r="D321" s="105" t="s">
        <v>171</v>
      </c>
      <c r="E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</row>
    <row r="322" spans="1:65" ht="12" customHeight="1" x14ac:dyDescent="0.3">
      <c r="A322" s="155"/>
      <c r="B322" s="64" t="s">
        <v>157</v>
      </c>
      <c r="C322" s="63" t="s">
        <v>152</v>
      </c>
      <c r="D322" s="113" t="s">
        <v>104</v>
      </c>
      <c r="E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</row>
    <row r="323" spans="1:65" ht="12" customHeight="1" x14ac:dyDescent="0.3">
      <c r="A323" s="155"/>
      <c r="B323" s="64" t="s">
        <v>157</v>
      </c>
      <c r="C323" s="63" t="s">
        <v>152</v>
      </c>
      <c r="D323" s="105" t="s">
        <v>103</v>
      </c>
      <c r="E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</row>
    <row r="324" spans="1:65" ht="12" customHeight="1" x14ac:dyDescent="0.3">
      <c r="A324" s="155"/>
      <c r="B324" s="64" t="s">
        <v>157</v>
      </c>
      <c r="C324" s="63" t="s">
        <v>152</v>
      </c>
      <c r="D324" s="113" t="s">
        <v>106</v>
      </c>
      <c r="E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</row>
    <row r="325" spans="1:65" ht="12" customHeight="1" x14ac:dyDescent="0.3">
      <c r="A325" s="155"/>
      <c r="B325" s="64" t="s">
        <v>158</v>
      </c>
      <c r="C325" s="63" t="s">
        <v>152</v>
      </c>
      <c r="D325" s="115" t="s">
        <v>106</v>
      </c>
      <c r="E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</row>
    <row r="326" spans="1:65" ht="12" customHeight="1" thickBot="1" x14ac:dyDescent="0.35">
      <c r="A326" s="156"/>
      <c r="B326" s="54" t="s">
        <v>159</v>
      </c>
      <c r="C326" s="81" t="s">
        <v>152</v>
      </c>
      <c r="D326" s="110" t="s">
        <v>106</v>
      </c>
      <c r="E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</row>
    <row r="327" spans="1:65" ht="12" customHeight="1" x14ac:dyDescent="0.3">
      <c r="A327" s="154" t="s">
        <v>199</v>
      </c>
      <c r="B327" s="52" t="s">
        <v>155</v>
      </c>
      <c r="C327" s="83" t="s">
        <v>153</v>
      </c>
      <c r="D327" s="114" t="s">
        <v>103</v>
      </c>
      <c r="E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</row>
    <row r="328" spans="1:65" ht="12" customHeight="1" x14ac:dyDescent="0.3">
      <c r="A328" s="155"/>
      <c r="B328" s="82" t="s">
        <v>155</v>
      </c>
      <c r="C328" s="57" t="s">
        <v>154</v>
      </c>
      <c r="D328" s="105" t="s">
        <v>106</v>
      </c>
      <c r="E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</row>
    <row r="329" spans="1:65" ht="12" customHeight="1" x14ac:dyDescent="0.3">
      <c r="A329" s="155"/>
      <c r="B329" s="53" t="s">
        <v>156</v>
      </c>
      <c r="C329" s="56" t="s">
        <v>153</v>
      </c>
      <c r="D329" s="105" t="s">
        <v>103</v>
      </c>
      <c r="E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</row>
    <row r="330" spans="1:65" ht="12" customHeight="1" x14ac:dyDescent="0.3">
      <c r="A330" s="155"/>
      <c r="B330" s="53" t="s">
        <v>156</v>
      </c>
      <c r="C330" s="56" t="s">
        <v>153</v>
      </c>
      <c r="D330" s="105" t="s">
        <v>106</v>
      </c>
      <c r="E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</row>
    <row r="331" spans="1:65" ht="12" customHeight="1" x14ac:dyDescent="0.3">
      <c r="A331" s="155"/>
      <c r="B331" s="53" t="s">
        <v>160</v>
      </c>
      <c r="C331" s="57" t="s">
        <v>154</v>
      </c>
      <c r="D331" s="105" t="s">
        <v>103</v>
      </c>
      <c r="E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</row>
    <row r="332" spans="1:65" ht="12" customHeight="1" x14ac:dyDescent="0.3">
      <c r="A332" s="155"/>
      <c r="B332" s="53" t="s">
        <v>160</v>
      </c>
      <c r="C332" s="57" t="s">
        <v>154</v>
      </c>
      <c r="D332" s="105" t="s">
        <v>106</v>
      </c>
      <c r="E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</row>
    <row r="333" spans="1:65" ht="12" customHeight="1" x14ac:dyDescent="0.3">
      <c r="A333" s="155"/>
      <c r="B333" s="53" t="s">
        <v>160</v>
      </c>
      <c r="C333" s="57" t="s">
        <v>154</v>
      </c>
      <c r="D333" s="105" t="s">
        <v>120</v>
      </c>
      <c r="E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</row>
    <row r="334" spans="1:65" ht="12" customHeight="1" x14ac:dyDescent="0.3">
      <c r="A334" s="155"/>
      <c r="B334" s="53" t="s">
        <v>157</v>
      </c>
      <c r="C334" s="63" t="s">
        <v>152</v>
      </c>
      <c r="D334" s="105" t="s">
        <v>103</v>
      </c>
      <c r="E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</row>
    <row r="335" spans="1:65" ht="12" customHeight="1" x14ac:dyDescent="0.3">
      <c r="A335" s="155"/>
      <c r="B335" s="53" t="s">
        <v>157</v>
      </c>
      <c r="C335" s="63" t="s">
        <v>152</v>
      </c>
      <c r="D335" s="105" t="s">
        <v>106</v>
      </c>
      <c r="E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</row>
    <row r="336" spans="1:65" ht="12" customHeight="1" x14ac:dyDescent="0.3">
      <c r="A336" s="155"/>
      <c r="B336" s="64" t="s">
        <v>157</v>
      </c>
      <c r="C336" s="63" t="s">
        <v>152</v>
      </c>
      <c r="D336" s="105" t="s">
        <v>120</v>
      </c>
      <c r="E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</row>
    <row r="337" spans="1:66" ht="12" customHeight="1" x14ac:dyDescent="0.3">
      <c r="A337" s="155"/>
      <c r="B337" s="64" t="s">
        <v>157</v>
      </c>
      <c r="C337" s="63" t="s">
        <v>152</v>
      </c>
      <c r="D337" s="105" t="s">
        <v>94</v>
      </c>
      <c r="E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</row>
    <row r="338" spans="1:66" ht="12" customHeight="1" x14ac:dyDescent="0.3">
      <c r="A338" s="155"/>
      <c r="B338" s="64" t="s">
        <v>157</v>
      </c>
      <c r="C338" s="63" t="s">
        <v>152</v>
      </c>
      <c r="D338" s="105" t="s">
        <v>91</v>
      </c>
      <c r="E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</row>
    <row r="339" spans="1:66" ht="12" customHeight="1" thickBot="1" x14ac:dyDescent="0.35">
      <c r="A339" s="156"/>
      <c r="B339" s="54" t="s">
        <v>158</v>
      </c>
      <c r="C339" s="86" t="s">
        <v>153</v>
      </c>
      <c r="D339" s="107" t="s">
        <v>103</v>
      </c>
      <c r="E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</row>
    <row r="340" spans="1:66" ht="12" customHeight="1" x14ac:dyDescent="0.3">
      <c r="A340" s="155" t="s">
        <v>200</v>
      </c>
      <c r="B340" s="82" t="s">
        <v>155</v>
      </c>
      <c r="C340" s="96" t="s">
        <v>152</v>
      </c>
      <c r="D340" s="116" t="s">
        <v>118</v>
      </c>
      <c r="E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</row>
    <row r="341" spans="1:66" ht="12" customHeight="1" x14ac:dyDescent="0.3">
      <c r="A341" s="155"/>
      <c r="B341" s="82" t="s">
        <v>155</v>
      </c>
      <c r="C341" s="56" t="s">
        <v>153</v>
      </c>
      <c r="D341" s="105" t="s">
        <v>106</v>
      </c>
      <c r="E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</row>
    <row r="342" spans="1:66" ht="12" customHeight="1" x14ac:dyDescent="0.3">
      <c r="A342" s="155"/>
      <c r="B342" s="53" t="s">
        <v>155</v>
      </c>
      <c r="C342" s="57" t="s">
        <v>154</v>
      </c>
      <c r="D342" s="105" t="s">
        <v>103</v>
      </c>
      <c r="E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</row>
    <row r="343" spans="1:66" ht="12" customHeight="1" x14ac:dyDescent="0.3">
      <c r="A343" s="155"/>
      <c r="B343" s="53" t="s">
        <v>156</v>
      </c>
      <c r="C343" s="63" t="s">
        <v>152</v>
      </c>
      <c r="D343" s="105" t="s">
        <v>106</v>
      </c>
      <c r="E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</row>
    <row r="344" spans="1:66" ht="12" customHeight="1" x14ac:dyDescent="0.3">
      <c r="A344" s="155"/>
      <c r="B344" s="53" t="s">
        <v>156</v>
      </c>
      <c r="C344" s="63" t="s">
        <v>152</v>
      </c>
      <c r="D344" s="105" t="s">
        <v>119</v>
      </c>
      <c r="E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</row>
    <row r="345" spans="1:66" ht="12" customHeight="1" x14ac:dyDescent="0.3">
      <c r="A345" s="155"/>
      <c r="B345" s="64" t="s">
        <v>156</v>
      </c>
      <c r="C345" s="57" t="s">
        <v>154</v>
      </c>
      <c r="D345" s="105" t="s">
        <v>120</v>
      </c>
      <c r="E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</row>
    <row r="346" spans="1:66" ht="12" customHeight="1" x14ac:dyDescent="0.3">
      <c r="A346" s="155"/>
      <c r="B346" s="64" t="s">
        <v>156</v>
      </c>
      <c r="C346" s="57" t="s">
        <v>154</v>
      </c>
      <c r="D346" s="105" t="s">
        <v>118</v>
      </c>
      <c r="E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</row>
    <row r="347" spans="1:66" ht="12" customHeight="1" x14ac:dyDescent="0.3">
      <c r="A347" s="155"/>
      <c r="B347" s="64" t="s">
        <v>160</v>
      </c>
      <c r="C347" s="63" t="s">
        <v>152</v>
      </c>
      <c r="D347" s="105" t="s">
        <v>119</v>
      </c>
      <c r="E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</row>
    <row r="348" spans="1:66" ht="12" customHeight="1" x14ac:dyDescent="0.3">
      <c r="A348" s="155"/>
      <c r="B348" s="64" t="s">
        <v>160</v>
      </c>
      <c r="C348" s="63" t="s">
        <v>152</v>
      </c>
      <c r="D348" s="105" t="s">
        <v>103</v>
      </c>
      <c r="E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</row>
    <row r="349" spans="1:66" ht="12" customHeight="1" x14ac:dyDescent="0.3">
      <c r="A349" s="155"/>
      <c r="B349" s="64" t="s">
        <v>160</v>
      </c>
      <c r="C349" s="63" t="s">
        <v>152</v>
      </c>
      <c r="D349" s="105" t="s">
        <v>106</v>
      </c>
      <c r="E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</row>
    <row r="350" spans="1:66" ht="12" customHeight="1" x14ac:dyDescent="0.3">
      <c r="A350" s="155"/>
      <c r="B350" s="64" t="s">
        <v>157</v>
      </c>
      <c r="C350" s="63" t="s">
        <v>152</v>
      </c>
      <c r="D350" s="105" t="s">
        <v>120</v>
      </c>
      <c r="E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</row>
    <row r="351" spans="1:66" ht="12" customHeight="1" x14ac:dyDescent="0.3">
      <c r="A351" s="155"/>
      <c r="B351" s="64" t="s">
        <v>157</v>
      </c>
      <c r="C351" s="63" t="s">
        <v>152</v>
      </c>
      <c r="D351" s="105" t="s">
        <v>119</v>
      </c>
      <c r="E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</row>
    <row r="352" spans="1:66" ht="12" customHeight="1" x14ac:dyDescent="0.3">
      <c r="A352" s="155"/>
      <c r="B352" s="64" t="s">
        <v>157</v>
      </c>
      <c r="C352" s="63" t="s">
        <v>152</v>
      </c>
      <c r="D352" s="105" t="s">
        <v>103</v>
      </c>
      <c r="E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</row>
    <row r="353" spans="1:65" ht="12" customHeight="1" x14ac:dyDescent="0.3">
      <c r="A353" s="155"/>
      <c r="B353" s="64" t="s">
        <v>157</v>
      </c>
      <c r="C353" s="63" t="s">
        <v>152</v>
      </c>
      <c r="D353" s="105" t="s">
        <v>118</v>
      </c>
      <c r="E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</row>
    <row r="354" spans="1:65" ht="12" customHeight="1" x14ac:dyDescent="0.3">
      <c r="A354" s="155"/>
      <c r="B354" s="64" t="s">
        <v>157</v>
      </c>
      <c r="C354" s="63" t="s">
        <v>152</v>
      </c>
      <c r="D354" s="113" t="s">
        <v>106</v>
      </c>
      <c r="E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</row>
    <row r="355" spans="1:65" ht="12" customHeight="1" x14ac:dyDescent="0.3">
      <c r="A355" s="155"/>
      <c r="B355" s="64" t="s">
        <v>158</v>
      </c>
      <c r="C355" s="63" t="s">
        <v>152</v>
      </c>
      <c r="D355" s="115" t="s">
        <v>106</v>
      </c>
      <c r="E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</row>
    <row r="356" spans="1:65" ht="12" customHeight="1" thickBot="1" x14ac:dyDescent="0.35">
      <c r="A356" s="156"/>
      <c r="B356" s="54" t="s">
        <v>159</v>
      </c>
      <c r="C356" s="81" t="s">
        <v>152</v>
      </c>
      <c r="D356" s="110" t="s">
        <v>106</v>
      </c>
      <c r="E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</row>
    <row r="357" spans="1:65" ht="12" customHeight="1" x14ac:dyDescent="0.3">
      <c r="A357" s="154" t="s">
        <v>201</v>
      </c>
      <c r="B357" s="52" t="s">
        <v>155</v>
      </c>
      <c r="C357" s="55" t="s">
        <v>152</v>
      </c>
      <c r="D357" s="105" t="s">
        <v>118</v>
      </c>
      <c r="E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</row>
    <row r="358" spans="1:65" ht="12" customHeight="1" x14ac:dyDescent="0.3">
      <c r="A358" s="155"/>
      <c r="B358" s="82" t="s">
        <v>155</v>
      </c>
      <c r="C358" s="56" t="s">
        <v>153</v>
      </c>
      <c r="D358" s="105" t="s">
        <v>103</v>
      </c>
      <c r="E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</row>
    <row r="359" spans="1:65" ht="12" customHeight="1" x14ac:dyDescent="0.3">
      <c r="A359" s="155"/>
      <c r="B359" s="53" t="s">
        <v>155</v>
      </c>
      <c r="C359" s="57" t="s">
        <v>154</v>
      </c>
      <c r="D359" s="105" t="s">
        <v>119</v>
      </c>
      <c r="E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</row>
    <row r="360" spans="1:65" ht="12" customHeight="1" x14ac:dyDescent="0.3">
      <c r="A360" s="155"/>
      <c r="B360" s="53" t="s">
        <v>156</v>
      </c>
      <c r="C360" s="56" t="s">
        <v>153</v>
      </c>
      <c r="D360" s="105" t="s">
        <v>119</v>
      </c>
      <c r="E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</row>
    <row r="361" spans="1:65" ht="12" customHeight="1" x14ac:dyDescent="0.3">
      <c r="A361" s="155"/>
      <c r="B361" s="53" t="s">
        <v>156</v>
      </c>
      <c r="C361" s="56" t="s">
        <v>153</v>
      </c>
      <c r="D361" s="116" t="s">
        <v>135</v>
      </c>
      <c r="E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</row>
    <row r="362" spans="1:65" ht="12" customHeight="1" x14ac:dyDescent="0.3">
      <c r="A362" s="155"/>
      <c r="B362" s="64" t="s">
        <v>156</v>
      </c>
      <c r="C362" s="57" t="s">
        <v>154</v>
      </c>
      <c r="D362" s="116" t="s">
        <v>118</v>
      </c>
      <c r="E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</row>
    <row r="363" spans="1:65" ht="12" customHeight="1" x14ac:dyDescent="0.3">
      <c r="A363" s="155"/>
      <c r="B363" s="64" t="s">
        <v>156</v>
      </c>
      <c r="C363" s="57" t="s">
        <v>154</v>
      </c>
      <c r="D363" s="116" t="s">
        <v>122</v>
      </c>
      <c r="E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</row>
    <row r="364" spans="1:65" ht="12" customHeight="1" x14ac:dyDescent="0.3">
      <c r="A364" s="155"/>
      <c r="B364" s="64" t="s">
        <v>160</v>
      </c>
      <c r="C364" s="56" t="s">
        <v>153</v>
      </c>
      <c r="D364" s="116" t="s">
        <v>103</v>
      </c>
      <c r="E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</row>
    <row r="365" spans="1:65" ht="12" customHeight="1" x14ac:dyDescent="0.3">
      <c r="A365" s="155"/>
      <c r="B365" s="64" t="s">
        <v>160</v>
      </c>
      <c r="C365" s="56" t="s">
        <v>153</v>
      </c>
      <c r="D365" s="116" t="s">
        <v>118</v>
      </c>
      <c r="E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</row>
    <row r="366" spans="1:65" ht="12" customHeight="1" x14ac:dyDescent="0.3">
      <c r="A366" s="155"/>
      <c r="B366" s="64" t="s">
        <v>160</v>
      </c>
      <c r="C366" s="56" t="s">
        <v>153</v>
      </c>
      <c r="D366" s="116" t="s">
        <v>122</v>
      </c>
      <c r="E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</row>
    <row r="367" spans="1:65" ht="12" customHeight="1" x14ac:dyDescent="0.3">
      <c r="A367" s="155"/>
      <c r="B367" s="64" t="s">
        <v>157</v>
      </c>
      <c r="C367" s="56" t="s">
        <v>153</v>
      </c>
      <c r="D367" s="116" t="s">
        <v>103</v>
      </c>
      <c r="E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</row>
    <row r="368" spans="1:65" ht="12" customHeight="1" x14ac:dyDescent="0.3">
      <c r="A368" s="155"/>
      <c r="B368" s="64" t="s">
        <v>157</v>
      </c>
      <c r="C368" s="56" t="s">
        <v>153</v>
      </c>
      <c r="D368" s="116" t="s">
        <v>118</v>
      </c>
      <c r="E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</row>
    <row r="369" spans="1:66" ht="12" customHeight="1" x14ac:dyDescent="0.3">
      <c r="A369" s="155"/>
      <c r="B369" s="64" t="s">
        <v>157</v>
      </c>
      <c r="C369" s="56" t="s">
        <v>153</v>
      </c>
      <c r="D369" s="116" t="s">
        <v>122</v>
      </c>
      <c r="E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</row>
    <row r="370" spans="1:66" ht="12" customHeight="1" x14ac:dyDescent="0.3">
      <c r="A370" s="155"/>
      <c r="B370" s="64" t="s">
        <v>157</v>
      </c>
      <c r="C370" s="56" t="s">
        <v>153</v>
      </c>
      <c r="D370" s="105" t="s">
        <v>119</v>
      </c>
      <c r="E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</row>
    <row r="371" spans="1:66" ht="12" customHeight="1" x14ac:dyDescent="0.3">
      <c r="A371" s="155"/>
      <c r="B371" s="64" t="s">
        <v>157</v>
      </c>
      <c r="C371" s="56" t="s">
        <v>153</v>
      </c>
      <c r="D371" s="116" t="s">
        <v>135</v>
      </c>
      <c r="E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</row>
    <row r="372" spans="1:66" ht="12" customHeight="1" x14ac:dyDescent="0.3">
      <c r="A372" s="155"/>
      <c r="B372" s="64" t="s">
        <v>158</v>
      </c>
      <c r="C372" s="63" t="s">
        <v>152</v>
      </c>
      <c r="D372" s="115" t="s">
        <v>118</v>
      </c>
      <c r="E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</row>
    <row r="373" spans="1:66" ht="12" customHeight="1" x14ac:dyDescent="0.3">
      <c r="A373" s="155"/>
      <c r="B373" s="64" t="s">
        <v>158</v>
      </c>
      <c r="C373" s="57" t="s">
        <v>154</v>
      </c>
      <c r="D373" s="115" t="s">
        <v>103</v>
      </c>
      <c r="E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</row>
    <row r="374" spans="1:66" ht="12" customHeight="1" x14ac:dyDescent="0.3">
      <c r="A374" s="155"/>
      <c r="B374" s="64" t="s">
        <v>159</v>
      </c>
      <c r="C374" s="63" t="s">
        <v>152</v>
      </c>
      <c r="D374" s="115" t="s">
        <v>135</v>
      </c>
      <c r="E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</row>
    <row r="375" spans="1:66" ht="12" customHeight="1" thickBot="1" x14ac:dyDescent="0.35">
      <c r="A375" s="156"/>
      <c r="B375" s="54" t="s">
        <v>159</v>
      </c>
      <c r="C375" s="56" t="s">
        <v>153</v>
      </c>
      <c r="D375" s="115" t="s">
        <v>118</v>
      </c>
      <c r="E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</row>
    <row r="376" spans="1:66" ht="12" customHeight="1" x14ac:dyDescent="0.3">
      <c r="A376" s="154" t="s">
        <v>203</v>
      </c>
      <c r="B376" s="93" t="s">
        <v>155</v>
      </c>
      <c r="C376" s="55" t="s">
        <v>152</v>
      </c>
      <c r="D376" s="104" t="s">
        <v>106</v>
      </c>
      <c r="E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</row>
    <row r="377" spans="1:66" ht="12" customHeight="1" x14ac:dyDescent="0.3">
      <c r="A377" s="155"/>
      <c r="B377" s="64" t="s">
        <v>155</v>
      </c>
      <c r="C377" s="56" t="s">
        <v>153</v>
      </c>
      <c r="D377" s="106" t="s">
        <v>118</v>
      </c>
      <c r="E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</row>
    <row r="378" spans="1:66" ht="12" customHeight="1" x14ac:dyDescent="0.3">
      <c r="A378" s="155"/>
      <c r="B378" s="64" t="s">
        <v>156</v>
      </c>
      <c r="C378" s="63" t="s">
        <v>152</v>
      </c>
      <c r="D378" s="105" t="s">
        <v>122</v>
      </c>
      <c r="E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</row>
    <row r="379" spans="1:66" ht="12" customHeight="1" x14ac:dyDescent="0.3">
      <c r="A379" s="155"/>
      <c r="B379" s="64" t="s">
        <v>156</v>
      </c>
      <c r="C379" s="63" t="s">
        <v>152</v>
      </c>
      <c r="D379" s="113" t="s">
        <v>103</v>
      </c>
      <c r="E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</row>
    <row r="380" spans="1:66" ht="12" customHeight="1" x14ac:dyDescent="0.3">
      <c r="A380" s="155"/>
      <c r="B380" s="64" t="s">
        <v>156</v>
      </c>
      <c r="C380" s="56" t="s">
        <v>153</v>
      </c>
      <c r="D380" s="113" t="s">
        <v>118</v>
      </c>
      <c r="E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</row>
    <row r="381" spans="1:66" ht="12" customHeight="1" x14ac:dyDescent="0.3">
      <c r="A381" s="155"/>
      <c r="B381" s="64" t="s">
        <v>156</v>
      </c>
      <c r="C381" s="56" t="s">
        <v>153</v>
      </c>
      <c r="D381" s="113" t="s">
        <v>106</v>
      </c>
      <c r="E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</row>
    <row r="382" spans="1:66" ht="12" customHeight="1" x14ac:dyDescent="0.3">
      <c r="A382" s="155"/>
      <c r="B382" s="64" t="s">
        <v>160</v>
      </c>
      <c r="C382" s="63" t="s">
        <v>152</v>
      </c>
      <c r="D382" s="113" t="s">
        <v>122</v>
      </c>
      <c r="E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</row>
    <row r="383" spans="1:66" ht="12" customHeight="1" x14ac:dyDescent="0.3">
      <c r="A383" s="155"/>
      <c r="B383" s="64" t="s">
        <v>160</v>
      </c>
      <c r="C383" s="63" t="s">
        <v>152</v>
      </c>
      <c r="D383" s="113" t="s">
        <v>118</v>
      </c>
      <c r="E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</row>
    <row r="384" spans="1:66" ht="12" customHeight="1" x14ac:dyDescent="0.3">
      <c r="A384" s="155"/>
      <c r="B384" s="64" t="s">
        <v>160</v>
      </c>
      <c r="C384" s="63" t="s">
        <v>152</v>
      </c>
      <c r="D384" s="113" t="s">
        <v>106</v>
      </c>
      <c r="E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</row>
    <row r="385" spans="1:66" ht="12" customHeight="1" x14ac:dyDescent="0.3">
      <c r="A385" s="155"/>
      <c r="B385" s="64" t="s">
        <v>160</v>
      </c>
      <c r="C385" s="56" t="s">
        <v>153</v>
      </c>
      <c r="D385" s="113" t="s">
        <v>202</v>
      </c>
      <c r="E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</row>
    <row r="386" spans="1:66" ht="12" customHeight="1" x14ac:dyDescent="0.3">
      <c r="A386" s="155"/>
      <c r="B386" s="64" t="s">
        <v>160</v>
      </c>
      <c r="C386" s="56" t="s">
        <v>153</v>
      </c>
      <c r="D386" s="113" t="s">
        <v>94</v>
      </c>
      <c r="E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</row>
    <row r="387" spans="1:66" ht="12" customHeight="1" x14ac:dyDescent="0.3">
      <c r="A387" s="155"/>
      <c r="B387" s="64" t="s">
        <v>160</v>
      </c>
      <c r="C387" s="56" t="s">
        <v>153</v>
      </c>
      <c r="D387" s="113" t="s">
        <v>103</v>
      </c>
      <c r="E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</row>
    <row r="388" spans="1:66" ht="12" customHeight="1" x14ac:dyDescent="0.3">
      <c r="A388" s="155"/>
      <c r="B388" s="64" t="s">
        <v>157</v>
      </c>
      <c r="C388" s="63" t="s">
        <v>152</v>
      </c>
      <c r="D388" s="113" t="s">
        <v>122</v>
      </c>
      <c r="E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</row>
    <row r="389" spans="1:66" ht="12" customHeight="1" x14ac:dyDescent="0.3">
      <c r="A389" s="155"/>
      <c r="B389" s="64" t="s">
        <v>157</v>
      </c>
      <c r="C389" s="63" t="s">
        <v>152</v>
      </c>
      <c r="D389" s="113" t="s">
        <v>94</v>
      </c>
      <c r="E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</row>
    <row r="390" spans="1:66" ht="12" customHeight="1" x14ac:dyDescent="0.3">
      <c r="A390" s="155"/>
      <c r="B390" s="64" t="s">
        <v>157</v>
      </c>
      <c r="C390" s="63" t="s">
        <v>152</v>
      </c>
      <c r="D390" s="113" t="s">
        <v>103</v>
      </c>
      <c r="E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</row>
    <row r="391" spans="1:66" ht="12" customHeight="1" x14ac:dyDescent="0.3">
      <c r="A391" s="155"/>
      <c r="B391" s="64" t="s">
        <v>157</v>
      </c>
      <c r="C391" s="63" t="s">
        <v>152</v>
      </c>
      <c r="D391" s="113" t="s">
        <v>118</v>
      </c>
      <c r="E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</row>
    <row r="392" spans="1:66" ht="12" customHeight="1" x14ac:dyDescent="0.3">
      <c r="A392" s="155"/>
      <c r="B392" s="64" t="s">
        <v>157</v>
      </c>
      <c r="C392" s="63" t="s">
        <v>152</v>
      </c>
      <c r="D392" s="113" t="s">
        <v>106</v>
      </c>
      <c r="E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</row>
    <row r="393" spans="1:66" ht="12" customHeight="1" x14ac:dyDescent="0.3">
      <c r="A393" s="155"/>
      <c r="B393" s="64" t="s">
        <v>158</v>
      </c>
      <c r="C393" s="63" t="s">
        <v>152</v>
      </c>
      <c r="D393" s="113" t="s">
        <v>106</v>
      </c>
      <c r="E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</row>
    <row r="394" spans="1:66" ht="12" customHeight="1" thickBot="1" x14ac:dyDescent="0.35">
      <c r="A394" s="156"/>
      <c r="B394" s="54" t="s">
        <v>158</v>
      </c>
      <c r="C394" s="86" t="s">
        <v>153</v>
      </c>
      <c r="D394" s="107" t="s">
        <v>122</v>
      </c>
      <c r="E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</row>
    <row r="395" spans="1:66" ht="12" customHeight="1" x14ac:dyDescent="0.3">
      <c r="A395" s="154" t="s">
        <v>223</v>
      </c>
      <c r="B395" s="93" t="s">
        <v>155</v>
      </c>
      <c r="C395" s="83" t="s">
        <v>153</v>
      </c>
      <c r="D395" s="112" t="s">
        <v>103</v>
      </c>
      <c r="E395" s="95" t="s">
        <v>222</v>
      </c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</row>
    <row r="396" spans="1:66" ht="12" customHeight="1" x14ac:dyDescent="0.3">
      <c r="A396" s="155"/>
      <c r="B396" s="64" t="s">
        <v>156</v>
      </c>
      <c r="C396" s="63" t="s">
        <v>152</v>
      </c>
      <c r="D396" s="113" t="s">
        <v>103</v>
      </c>
      <c r="E396" s="95" t="s">
        <v>222</v>
      </c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</row>
    <row r="397" spans="1:66" ht="12" customHeight="1" thickBot="1" x14ac:dyDescent="0.35">
      <c r="A397" s="156"/>
      <c r="B397" s="54" t="s">
        <v>156</v>
      </c>
      <c r="C397" s="81" t="s">
        <v>152</v>
      </c>
      <c r="D397" s="107" t="s">
        <v>122</v>
      </c>
      <c r="E397" s="95" t="s">
        <v>222</v>
      </c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</row>
    <row r="398" spans="1:66" ht="12" customHeight="1" x14ac:dyDescent="0.3">
      <c r="A398" s="155" t="s">
        <v>204</v>
      </c>
      <c r="B398" s="92" t="s">
        <v>155</v>
      </c>
      <c r="C398" s="96" t="s">
        <v>152</v>
      </c>
      <c r="D398" s="117" t="s">
        <v>122</v>
      </c>
      <c r="E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</row>
    <row r="399" spans="1:66" ht="12" customHeight="1" x14ac:dyDescent="0.3">
      <c r="A399" s="155"/>
      <c r="B399" s="64" t="s">
        <v>155</v>
      </c>
      <c r="C399" s="57" t="s">
        <v>154</v>
      </c>
      <c r="D399" s="113" t="s">
        <v>106</v>
      </c>
      <c r="E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</row>
    <row r="400" spans="1:66" ht="12" customHeight="1" x14ac:dyDescent="0.3">
      <c r="A400" s="155"/>
      <c r="B400" s="64" t="s">
        <v>156</v>
      </c>
      <c r="C400" s="63" t="s">
        <v>152</v>
      </c>
      <c r="D400" s="113" t="s">
        <v>122</v>
      </c>
      <c r="E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</row>
    <row r="401" spans="1:66" ht="12" customHeight="1" x14ac:dyDescent="0.3">
      <c r="A401" s="155"/>
      <c r="B401" s="64" t="s">
        <v>156</v>
      </c>
      <c r="C401" s="63" t="s">
        <v>152</v>
      </c>
      <c r="D401" s="113" t="s">
        <v>106</v>
      </c>
      <c r="E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</row>
    <row r="402" spans="1:66" ht="12" customHeight="1" x14ac:dyDescent="0.3">
      <c r="A402" s="155"/>
      <c r="B402" s="64" t="s">
        <v>160</v>
      </c>
      <c r="C402" s="63" t="s">
        <v>152</v>
      </c>
      <c r="D402" s="113" t="s">
        <v>122</v>
      </c>
      <c r="E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</row>
    <row r="403" spans="1:66" ht="12" customHeight="1" x14ac:dyDescent="0.3">
      <c r="A403" s="155"/>
      <c r="B403" s="64" t="s">
        <v>160</v>
      </c>
      <c r="C403" s="63" t="s">
        <v>152</v>
      </c>
      <c r="D403" s="113" t="s">
        <v>118</v>
      </c>
      <c r="E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</row>
    <row r="404" spans="1:66" ht="12" customHeight="1" x14ac:dyDescent="0.3">
      <c r="A404" s="155"/>
      <c r="B404" s="64" t="s">
        <v>160</v>
      </c>
      <c r="C404" s="63" t="s">
        <v>152</v>
      </c>
      <c r="D404" s="113" t="s">
        <v>106</v>
      </c>
      <c r="E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</row>
    <row r="405" spans="1:66" ht="12" customHeight="1" x14ac:dyDescent="0.3">
      <c r="A405" s="155"/>
      <c r="B405" s="64" t="s">
        <v>160</v>
      </c>
      <c r="C405" s="56" t="s">
        <v>153</v>
      </c>
      <c r="D405" s="113" t="s">
        <v>123</v>
      </c>
      <c r="E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</row>
    <row r="406" spans="1:66" ht="12" customHeight="1" x14ac:dyDescent="0.3">
      <c r="A406" s="155"/>
      <c r="B406" s="64" t="s">
        <v>160</v>
      </c>
      <c r="C406" s="56" t="s">
        <v>153</v>
      </c>
      <c r="D406" s="113" t="s">
        <v>121</v>
      </c>
      <c r="E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</row>
    <row r="407" spans="1:66" ht="12" customHeight="1" x14ac:dyDescent="0.3">
      <c r="A407" s="155"/>
      <c r="B407" s="64" t="s">
        <v>160</v>
      </c>
      <c r="C407" s="56" t="s">
        <v>153</v>
      </c>
      <c r="D407" s="113" t="s">
        <v>136</v>
      </c>
      <c r="E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</row>
    <row r="408" spans="1:66" ht="12" customHeight="1" x14ac:dyDescent="0.3">
      <c r="A408" s="155"/>
      <c r="B408" s="64" t="s">
        <v>157</v>
      </c>
      <c r="C408" s="56" t="s">
        <v>153</v>
      </c>
      <c r="D408" s="113" t="s">
        <v>122</v>
      </c>
      <c r="E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</row>
    <row r="409" spans="1:66" ht="12" customHeight="1" x14ac:dyDescent="0.3">
      <c r="A409" s="155"/>
      <c r="B409" s="64" t="s">
        <v>157</v>
      </c>
      <c r="C409" s="56" t="s">
        <v>153</v>
      </c>
      <c r="D409" s="113" t="s">
        <v>123</v>
      </c>
      <c r="E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</row>
    <row r="410" spans="1:66" ht="12" customHeight="1" x14ac:dyDescent="0.3">
      <c r="A410" s="155"/>
      <c r="B410" s="64" t="s">
        <v>157</v>
      </c>
      <c r="C410" s="56" t="s">
        <v>153</v>
      </c>
      <c r="D410" s="113" t="s">
        <v>118</v>
      </c>
      <c r="E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</row>
    <row r="411" spans="1:66" ht="12" customHeight="1" x14ac:dyDescent="0.3">
      <c r="A411" s="155"/>
      <c r="B411" s="64" t="s">
        <v>157</v>
      </c>
      <c r="C411" s="56" t="s">
        <v>153</v>
      </c>
      <c r="D411" s="113" t="s">
        <v>136</v>
      </c>
      <c r="E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</row>
    <row r="412" spans="1:66" ht="12" customHeight="1" x14ac:dyDescent="0.3">
      <c r="A412" s="155"/>
      <c r="B412" s="64" t="s">
        <v>157</v>
      </c>
      <c r="C412" s="56" t="s">
        <v>153</v>
      </c>
      <c r="D412" s="113" t="s">
        <v>106</v>
      </c>
      <c r="E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</row>
    <row r="413" spans="1:66" ht="12" customHeight="1" x14ac:dyDescent="0.3">
      <c r="A413" s="155"/>
      <c r="B413" s="64" t="s">
        <v>158</v>
      </c>
      <c r="C413" s="63" t="s">
        <v>152</v>
      </c>
      <c r="D413" s="113" t="s">
        <v>106</v>
      </c>
      <c r="E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</row>
    <row r="414" spans="1:66" ht="12" customHeight="1" x14ac:dyDescent="0.3">
      <c r="A414" s="155"/>
      <c r="B414" s="53" t="s">
        <v>158</v>
      </c>
      <c r="C414" s="56" t="s">
        <v>153</v>
      </c>
      <c r="D414" s="105" t="s">
        <v>122</v>
      </c>
      <c r="E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</row>
    <row r="415" spans="1:66" ht="12" customHeight="1" thickBot="1" x14ac:dyDescent="0.35">
      <c r="A415" s="156"/>
      <c r="B415" s="54" t="s">
        <v>159</v>
      </c>
      <c r="C415" s="81" t="s">
        <v>152</v>
      </c>
      <c r="D415" s="107" t="s">
        <v>106</v>
      </c>
      <c r="E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</row>
    <row r="416" spans="1:66" ht="12" customHeight="1" x14ac:dyDescent="0.3">
      <c r="A416" s="154" t="s">
        <v>223</v>
      </c>
      <c r="B416" s="93" t="s">
        <v>155</v>
      </c>
      <c r="C416" s="83" t="s">
        <v>153</v>
      </c>
      <c r="D416" s="112" t="s">
        <v>103</v>
      </c>
      <c r="E416" s="95" t="s">
        <v>222</v>
      </c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</row>
    <row r="417" spans="1:66" ht="12" customHeight="1" x14ac:dyDescent="0.3">
      <c r="A417" s="155"/>
      <c r="B417" s="64" t="s">
        <v>156</v>
      </c>
      <c r="C417" s="63" t="s">
        <v>152</v>
      </c>
      <c r="D417" s="113" t="s">
        <v>103</v>
      </c>
      <c r="E417" s="95" t="s">
        <v>222</v>
      </c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</row>
    <row r="418" spans="1:66" ht="12" customHeight="1" thickBot="1" x14ac:dyDescent="0.35">
      <c r="A418" s="156"/>
      <c r="B418" s="54" t="s">
        <v>156</v>
      </c>
      <c r="C418" s="81" t="s">
        <v>152</v>
      </c>
      <c r="D418" s="107" t="s">
        <v>122</v>
      </c>
      <c r="E418" s="95" t="s">
        <v>222</v>
      </c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</row>
    <row r="419" spans="1:66" ht="12" customHeight="1" x14ac:dyDescent="0.3">
      <c r="A419" s="154" t="s">
        <v>205</v>
      </c>
      <c r="B419" s="52" t="s">
        <v>155</v>
      </c>
      <c r="C419" s="55" t="s">
        <v>152</v>
      </c>
      <c r="D419" s="112" t="s">
        <v>118</v>
      </c>
      <c r="E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</row>
    <row r="420" spans="1:66" ht="12" customHeight="1" x14ac:dyDescent="0.3">
      <c r="A420" s="155"/>
      <c r="B420" s="53" t="s">
        <v>156</v>
      </c>
      <c r="C420" s="56" t="s">
        <v>153</v>
      </c>
      <c r="D420" s="113" t="s">
        <v>119</v>
      </c>
      <c r="E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</row>
    <row r="421" spans="1:66" ht="12" customHeight="1" x14ac:dyDescent="0.3">
      <c r="A421" s="155"/>
      <c r="B421" s="53" t="s">
        <v>156</v>
      </c>
      <c r="C421" s="56" t="s">
        <v>153</v>
      </c>
      <c r="D421" s="113" t="s">
        <v>106</v>
      </c>
      <c r="E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</row>
    <row r="422" spans="1:66" ht="12" customHeight="1" x14ac:dyDescent="0.3">
      <c r="A422" s="155"/>
      <c r="B422" s="53" t="s">
        <v>156</v>
      </c>
      <c r="C422" s="57" t="s">
        <v>154</v>
      </c>
      <c r="D422" s="113" t="s">
        <v>123</v>
      </c>
      <c r="E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</row>
    <row r="423" spans="1:66" ht="12" customHeight="1" x14ac:dyDescent="0.3">
      <c r="A423" s="155"/>
      <c r="B423" s="53" t="s">
        <v>156</v>
      </c>
      <c r="C423" s="57" t="s">
        <v>154</v>
      </c>
      <c r="D423" s="113" t="s">
        <v>118</v>
      </c>
      <c r="E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</row>
    <row r="424" spans="1:66" ht="12" customHeight="1" x14ac:dyDescent="0.3">
      <c r="A424" s="155"/>
      <c r="B424" s="64" t="s">
        <v>160</v>
      </c>
      <c r="C424" s="63" t="s">
        <v>152</v>
      </c>
      <c r="D424" s="113" t="s">
        <v>123</v>
      </c>
      <c r="E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</row>
    <row r="425" spans="1:66" ht="12" customHeight="1" x14ac:dyDescent="0.3">
      <c r="A425" s="155"/>
      <c r="B425" s="64" t="s">
        <v>160</v>
      </c>
      <c r="C425" s="63" t="s">
        <v>152</v>
      </c>
      <c r="D425" s="113" t="s">
        <v>122</v>
      </c>
      <c r="E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</row>
    <row r="426" spans="1:66" ht="12" customHeight="1" x14ac:dyDescent="0.3">
      <c r="A426" s="155"/>
      <c r="B426" s="64" t="s">
        <v>160</v>
      </c>
      <c r="C426" s="63" t="s">
        <v>152</v>
      </c>
      <c r="D426" s="113" t="s">
        <v>118</v>
      </c>
      <c r="E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</row>
    <row r="427" spans="1:66" ht="12" customHeight="1" x14ac:dyDescent="0.3">
      <c r="A427" s="155"/>
      <c r="B427" s="64" t="s">
        <v>160</v>
      </c>
      <c r="C427" s="56" t="s">
        <v>153</v>
      </c>
      <c r="D427" s="113" t="s">
        <v>119</v>
      </c>
      <c r="E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</row>
    <row r="428" spans="1:66" ht="12" customHeight="1" x14ac:dyDescent="0.3">
      <c r="A428" s="155"/>
      <c r="B428" s="64" t="s">
        <v>160</v>
      </c>
      <c r="C428" s="56" t="s">
        <v>153</v>
      </c>
      <c r="D428" s="113" t="s">
        <v>124</v>
      </c>
      <c r="E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</row>
    <row r="429" spans="1:66" ht="12" customHeight="1" x14ac:dyDescent="0.3">
      <c r="A429" s="155"/>
      <c r="B429" s="64" t="s">
        <v>160</v>
      </c>
      <c r="C429" s="56" t="s">
        <v>153</v>
      </c>
      <c r="D429" s="113" t="s">
        <v>106</v>
      </c>
      <c r="E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</row>
    <row r="430" spans="1:66" ht="12" customHeight="1" x14ac:dyDescent="0.3">
      <c r="A430" s="155"/>
      <c r="B430" s="64" t="s">
        <v>157</v>
      </c>
      <c r="C430" s="63" t="s">
        <v>152</v>
      </c>
      <c r="D430" s="113" t="s">
        <v>123</v>
      </c>
      <c r="E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</row>
    <row r="431" spans="1:66" ht="12" customHeight="1" x14ac:dyDescent="0.3">
      <c r="A431" s="155"/>
      <c r="B431" s="64" t="s">
        <v>157</v>
      </c>
      <c r="C431" s="63" t="s">
        <v>152</v>
      </c>
      <c r="D431" s="113" t="s">
        <v>119</v>
      </c>
      <c r="E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</row>
    <row r="432" spans="1:66" ht="12" customHeight="1" x14ac:dyDescent="0.3">
      <c r="A432" s="155"/>
      <c r="B432" s="64" t="s">
        <v>157</v>
      </c>
      <c r="C432" s="63" t="s">
        <v>152</v>
      </c>
      <c r="D432" s="113" t="s">
        <v>122</v>
      </c>
      <c r="E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</row>
    <row r="433" spans="1:66" ht="12" customHeight="1" x14ac:dyDescent="0.3">
      <c r="A433" s="155"/>
      <c r="B433" s="64" t="s">
        <v>157</v>
      </c>
      <c r="C433" s="63" t="s">
        <v>152</v>
      </c>
      <c r="D433" s="113" t="s">
        <v>118</v>
      </c>
      <c r="E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</row>
    <row r="434" spans="1:66" ht="12" customHeight="1" x14ac:dyDescent="0.3">
      <c r="A434" s="155"/>
      <c r="B434" s="64" t="s">
        <v>157</v>
      </c>
      <c r="C434" s="63" t="s">
        <v>152</v>
      </c>
      <c r="D434" s="113" t="s">
        <v>106</v>
      </c>
      <c r="E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</row>
    <row r="435" spans="1:66" ht="12" customHeight="1" x14ac:dyDescent="0.3">
      <c r="A435" s="155"/>
      <c r="B435" s="64" t="s">
        <v>158</v>
      </c>
      <c r="C435" s="63" t="s">
        <v>152</v>
      </c>
      <c r="D435" s="113" t="s">
        <v>106</v>
      </c>
      <c r="E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</row>
    <row r="436" spans="1:66" ht="12" customHeight="1" x14ac:dyDescent="0.3">
      <c r="A436" s="155"/>
      <c r="B436" s="64" t="s">
        <v>158</v>
      </c>
      <c r="C436" s="56" t="s">
        <v>153</v>
      </c>
      <c r="D436" s="113" t="s">
        <v>123</v>
      </c>
      <c r="E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</row>
    <row r="437" spans="1:66" ht="12" customHeight="1" thickBot="1" x14ac:dyDescent="0.35">
      <c r="A437" s="156"/>
      <c r="B437" s="54" t="s">
        <v>158</v>
      </c>
      <c r="C437" s="66" t="s">
        <v>154</v>
      </c>
      <c r="D437" s="107" t="s">
        <v>122</v>
      </c>
      <c r="E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</row>
    <row r="438" spans="1:66" ht="12" customHeight="1" x14ac:dyDescent="0.3">
      <c r="A438" s="154" t="s">
        <v>208</v>
      </c>
      <c r="B438" s="52" t="s">
        <v>206</v>
      </c>
      <c r="C438" s="83" t="s">
        <v>153</v>
      </c>
      <c r="D438" s="112" t="s">
        <v>207</v>
      </c>
      <c r="E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</row>
    <row r="439" spans="1:66" ht="12" customHeight="1" x14ac:dyDescent="0.3">
      <c r="A439" s="155"/>
      <c r="B439" s="53" t="s">
        <v>156</v>
      </c>
      <c r="C439" s="56" t="s">
        <v>153</v>
      </c>
      <c r="D439" s="113" t="s">
        <v>118</v>
      </c>
      <c r="E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</row>
    <row r="440" spans="1:66" ht="12" customHeight="1" x14ac:dyDescent="0.3">
      <c r="A440" s="155"/>
      <c r="B440" s="53" t="s">
        <v>160</v>
      </c>
      <c r="C440" s="63" t="s">
        <v>152</v>
      </c>
      <c r="D440" s="113" t="s">
        <v>126</v>
      </c>
      <c r="E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</row>
    <row r="441" spans="1:66" ht="12" customHeight="1" x14ac:dyDescent="0.3">
      <c r="A441" s="155"/>
      <c r="B441" s="53" t="s">
        <v>160</v>
      </c>
      <c r="C441" s="63" t="s">
        <v>152</v>
      </c>
      <c r="D441" s="113" t="s">
        <v>118</v>
      </c>
      <c r="E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</row>
    <row r="442" spans="1:66" ht="12" customHeight="1" x14ac:dyDescent="0.3">
      <c r="A442" s="155"/>
      <c r="B442" s="53" t="s">
        <v>160</v>
      </c>
      <c r="C442" s="63" t="s">
        <v>152</v>
      </c>
      <c r="D442" s="113" t="s">
        <v>125</v>
      </c>
      <c r="E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</row>
    <row r="443" spans="1:66" ht="12" customHeight="1" x14ac:dyDescent="0.3">
      <c r="A443" s="155"/>
      <c r="B443" s="53" t="s">
        <v>157</v>
      </c>
      <c r="C443" s="56" t="s">
        <v>153</v>
      </c>
      <c r="D443" s="113" t="s">
        <v>126</v>
      </c>
      <c r="E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</row>
    <row r="444" spans="1:66" ht="12" customHeight="1" x14ac:dyDescent="0.3">
      <c r="A444" s="155"/>
      <c r="B444" s="53" t="s">
        <v>157</v>
      </c>
      <c r="C444" s="56" t="s">
        <v>153</v>
      </c>
      <c r="D444" s="113" t="s">
        <v>122</v>
      </c>
      <c r="E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6"/>
      <c r="AN444" s="76"/>
      <c r="AO444" s="76"/>
      <c r="AP444" s="76"/>
      <c r="AQ444" s="76"/>
      <c r="AR444" s="75"/>
      <c r="AS444" s="75"/>
      <c r="AT444" s="76"/>
      <c r="AU444" s="76"/>
      <c r="AV444" s="76"/>
      <c r="AW444" s="76"/>
      <c r="AX444" s="76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/>
      <c r="BN444"/>
    </row>
    <row r="445" spans="1:66" ht="12" customHeight="1" x14ac:dyDescent="0.3">
      <c r="A445" s="155"/>
      <c r="B445" s="53" t="s">
        <v>157</v>
      </c>
      <c r="C445" s="56" t="s">
        <v>153</v>
      </c>
      <c r="D445" s="113" t="s">
        <v>127</v>
      </c>
    </row>
    <row r="446" spans="1:66" ht="12" customHeight="1" x14ac:dyDescent="0.3">
      <c r="A446" s="155"/>
      <c r="B446" s="53" t="s">
        <v>157</v>
      </c>
      <c r="C446" s="56" t="s">
        <v>153</v>
      </c>
      <c r="D446" s="113" t="s">
        <v>118</v>
      </c>
    </row>
    <row r="447" spans="1:66" ht="12" customHeight="1" x14ac:dyDescent="0.3">
      <c r="A447" s="155"/>
      <c r="B447" s="53" t="s">
        <v>157</v>
      </c>
      <c r="C447" s="56" t="s">
        <v>153</v>
      </c>
      <c r="D447" s="113" t="s">
        <v>125</v>
      </c>
    </row>
    <row r="448" spans="1:66" ht="12" customHeight="1" thickBot="1" x14ac:dyDescent="0.35">
      <c r="A448" s="156"/>
      <c r="B448" s="54" t="s">
        <v>158</v>
      </c>
      <c r="C448" s="86" t="s">
        <v>153</v>
      </c>
      <c r="D448" s="107" t="s">
        <v>118</v>
      </c>
    </row>
    <row r="449" spans="1:4" ht="12" customHeight="1" x14ac:dyDescent="0.3">
      <c r="A449" s="154" t="s">
        <v>233</v>
      </c>
      <c r="B449" s="52" t="s">
        <v>155</v>
      </c>
      <c r="C449" s="56" t="s">
        <v>153</v>
      </c>
      <c r="D449" s="114" t="s">
        <v>133</v>
      </c>
    </row>
    <row r="450" spans="1:4" ht="12" customHeight="1" x14ac:dyDescent="0.3">
      <c r="A450" s="155"/>
      <c r="B450" s="53" t="s">
        <v>156</v>
      </c>
      <c r="C450" s="56" t="s">
        <v>153</v>
      </c>
      <c r="D450" s="105" t="s">
        <v>133</v>
      </c>
    </row>
    <row r="451" spans="1:4" ht="12" customHeight="1" x14ac:dyDescent="0.3">
      <c r="A451" s="155"/>
      <c r="B451" s="53" t="s">
        <v>156</v>
      </c>
      <c r="C451" s="56" t="s">
        <v>153</v>
      </c>
      <c r="D451" s="105" t="s">
        <v>134</v>
      </c>
    </row>
    <row r="452" spans="1:4" ht="12" customHeight="1" thickBot="1" x14ac:dyDescent="0.35">
      <c r="A452" s="156"/>
      <c r="B452" s="92" t="s">
        <v>159</v>
      </c>
      <c r="C452" s="86" t="s">
        <v>153</v>
      </c>
      <c r="D452" s="107" t="s">
        <v>133</v>
      </c>
    </row>
    <row r="453" spans="1:4" ht="12" customHeight="1" x14ac:dyDescent="0.3">
      <c r="A453" s="154" t="s">
        <v>232</v>
      </c>
      <c r="B453" s="52" t="s">
        <v>155</v>
      </c>
      <c r="C453" s="83" t="s">
        <v>153</v>
      </c>
      <c r="D453" s="112" t="s">
        <v>106</v>
      </c>
    </row>
    <row r="454" spans="1:4" ht="12" customHeight="1" x14ac:dyDescent="0.3">
      <c r="A454" s="155"/>
      <c r="B454" s="53" t="s">
        <v>156</v>
      </c>
      <c r="C454" s="63" t="s">
        <v>152</v>
      </c>
      <c r="D454" s="113" t="s">
        <v>106</v>
      </c>
    </row>
    <row r="455" spans="1:4" ht="12" customHeight="1" x14ac:dyDescent="0.3">
      <c r="A455" s="155"/>
      <c r="B455" s="53" t="s">
        <v>156</v>
      </c>
      <c r="C455" s="63" t="s">
        <v>152</v>
      </c>
      <c r="D455" s="113" t="s">
        <v>103</v>
      </c>
    </row>
    <row r="456" spans="1:4" ht="12" customHeight="1" x14ac:dyDescent="0.3">
      <c r="A456" s="155"/>
      <c r="B456" s="64" t="s">
        <v>160</v>
      </c>
      <c r="C456" s="63" t="s">
        <v>152</v>
      </c>
      <c r="D456" s="113" t="s">
        <v>106</v>
      </c>
    </row>
    <row r="457" spans="1:4" ht="12" customHeight="1" x14ac:dyDescent="0.3">
      <c r="A457" s="155"/>
      <c r="B457" s="64" t="s">
        <v>160</v>
      </c>
      <c r="C457" s="63" t="s">
        <v>152</v>
      </c>
      <c r="D457" s="113" t="s">
        <v>103</v>
      </c>
    </row>
    <row r="458" spans="1:4" ht="12" customHeight="1" x14ac:dyDescent="0.3">
      <c r="A458" s="155"/>
      <c r="B458" s="64" t="s">
        <v>160</v>
      </c>
      <c r="C458" s="63" t="s">
        <v>152</v>
      </c>
      <c r="D458" s="113" t="s">
        <v>134</v>
      </c>
    </row>
    <row r="459" spans="1:4" ht="12" customHeight="1" x14ac:dyDescent="0.3">
      <c r="A459" s="155"/>
      <c r="B459" s="64" t="s">
        <v>160</v>
      </c>
      <c r="C459" s="57" t="s">
        <v>154</v>
      </c>
      <c r="D459" s="113" t="s">
        <v>230</v>
      </c>
    </row>
    <row r="460" spans="1:4" ht="12" customHeight="1" x14ac:dyDescent="0.3">
      <c r="A460" s="155"/>
      <c r="B460" s="64" t="s">
        <v>160</v>
      </c>
      <c r="C460" s="57" t="s">
        <v>154</v>
      </c>
      <c r="D460" s="113" t="s">
        <v>231</v>
      </c>
    </row>
    <row r="461" spans="1:4" ht="12" customHeight="1" x14ac:dyDescent="0.3">
      <c r="A461" s="155"/>
      <c r="B461" s="64" t="s">
        <v>160</v>
      </c>
      <c r="C461" s="57" t="s">
        <v>154</v>
      </c>
      <c r="D461" s="113" t="s">
        <v>123</v>
      </c>
    </row>
    <row r="462" spans="1:4" ht="12" customHeight="1" x14ac:dyDescent="0.3">
      <c r="A462" s="155"/>
      <c r="B462" s="53" t="s">
        <v>157</v>
      </c>
      <c r="C462" s="63" t="s">
        <v>152</v>
      </c>
      <c r="D462" s="113" t="s">
        <v>106</v>
      </c>
    </row>
    <row r="463" spans="1:4" ht="12" customHeight="1" x14ac:dyDescent="0.3">
      <c r="A463" s="155"/>
      <c r="B463" s="53" t="s">
        <v>157</v>
      </c>
      <c r="C463" s="63" t="s">
        <v>152</v>
      </c>
      <c r="D463" s="113" t="s">
        <v>103</v>
      </c>
    </row>
    <row r="464" spans="1:4" ht="12" customHeight="1" x14ac:dyDescent="0.3">
      <c r="A464" s="155"/>
      <c r="B464" s="53" t="s">
        <v>157</v>
      </c>
      <c r="C464" s="63" t="s">
        <v>152</v>
      </c>
      <c r="D464" s="113" t="s">
        <v>134</v>
      </c>
    </row>
    <row r="465" spans="1:4" ht="12" customHeight="1" x14ac:dyDescent="0.3">
      <c r="A465" s="155"/>
      <c r="B465" s="53" t="s">
        <v>157</v>
      </c>
      <c r="C465" s="63" t="s">
        <v>152</v>
      </c>
      <c r="D465" s="113" t="s">
        <v>230</v>
      </c>
    </row>
    <row r="466" spans="1:4" ht="12" customHeight="1" x14ac:dyDescent="0.3">
      <c r="A466" s="155"/>
      <c r="B466" s="53" t="s">
        <v>157</v>
      </c>
      <c r="C466" s="63" t="s">
        <v>152</v>
      </c>
      <c r="D466" s="113" t="s">
        <v>123</v>
      </c>
    </row>
    <row r="467" spans="1:4" ht="12" customHeight="1" x14ac:dyDescent="0.3">
      <c r="A467" s="155"/>
      <c r="B467" s="64" t="s">
        <v>158</v>
      </c>
      <c r="C467" s="63" t="s">
        <v>152</v>
      </c>
      <c r="D467" s="113" t="s">
        <v>106</v>
      </c>
    </row>
    <row r="468" spans="1:4" ht="12" customHeight="1" x14ac:dyDescent="0.3">
      <c r="A468" s="155"/>
      <c r="B468" s="64" t="s">
        <v>159</v>
      </c>
      <c r="C468" s="63" t="s">
        <v>152</v>
      </c>
      <c r="D468" s="113" t="s">
        <v>134</v>
      </c>
    </row>
    <row r="469" spans="1:4" ht="12" customHeight="1" thickBot="1" x14ac:dyDescent="0.35">
      <c r="A469" s="156"/>
      <c r="B469" s="54" t="s">
        <v>159</v>
      </c>
      <c r="C469" s="66" t="s">
        <v>154</v>
      </c>
      <c r="D469" s="107" t="s">
        <v>106</v>
      </c>
    </row>
    <row r="470" spans="1:4" ht="12" customHeight="1" x14ac:dyDescent="0.3">
      <c r="A470" s="154" t="s">
        <v>236</v>
      </c>
      <c r="B470" s="52" t="s">
        <v>156</v>
      </c>
      <c r="C470" s="55" t="s">
        <v>152</v>
      </c>
      <c r="D470" s="114" t="s">
        <v>134</v>
      </c>
    </row>
    <row r="471" spans="1:4" ht="12" customHeight="1" thickBot="1" x14ac:dyDescent="0.35">
      <c r="A471" s="156"/>
      <c r="B471" s="100" t="s">
        <v>156</v>
      </c>
      <c r="C471" s="81" t="s">
        <v>152</v>
      </c>
      <c r="D471" s="107" t="s">
        <v>106</v>
      </c>
    </row>
    <row r="472" spans="1:4" ht="12" customHeight="1" x14ac:dyDescent="0.3"/>
    <row r="473" spans="1:4" ht="12" customHeight="1" x14ac:dyDescent="0.3"/>
    <row r="474" spans="1:4" ht="12" customHeight="1" x14ac:dyDescent="0.3"/>
    <row r="475" spans="1:4" ht="12" customHeight="1" x14ac:dyDescent="0.3"/>
    <row r="476" spans="1:4" ht="12" customHeight="1" x14ac:dyDescent="0.3"/>
    <row r="477" spans="1:4" ht="12" customHeight="1" x14ac:dyDescent="0.3"/>
    <row r="478" spans="1:4" ht="12" customHeight="1" x14ac:dyDescent="0.3"/>
    <row r="479" spans="1:4" ht="12" customHeight="1" x14ac:dyDescent="0.3"/>
    <row r="480" spans="1:4" ht="12" customHeight="1" x14ac:dyDescent="0.3"/>
    <row r="481" ht="12" customHeight="1" x14ac:dyDescent="0.3"/>
    <row r="482" ht="12" customHeight="1" x14ac:dyDescent="0.3"/>
  </sheetData>
  <mergeCells count="38">
    <mergeCell ref="A340:A356"/>
    <mergeCell ref="A357:A375"/>
    <mergeCell ref="A269:A290"/>
    <mergeCell ref="A200:A221"/>
    <mergeCell ref="A222:A244"/>
    <mergeCell ref="A245:A268"/>
    <mergeCell ref="V1:X1"/>
    <mergeCell ref="Y1:Y2"/>
    <mergeCell ref="F1:F2"/>
    <mergeCell ref="G1:I1"/>
    <mergeCell ref="J1:L1"/>
    <mergeCell ref="M1:O1"/>
    <mergeCell ref="P1:R1"/>
    <mergeCell ref="S1:U1"/>
    <mergeCell ref="A2:A17"/>
    <mergeCell ref="A18:A34"/>
    <mergeCell ref="A35:A52"/>
    <mergeCell ref="A307:A326"/>
    <mergeCell ref="A327:A339"/>
    <mergeCell ref="A53:A65"/>
    <mergeCell ref="A66:A84"/>
    <mergeCell ref="A85:A96"/>
    <mergeCell ref="A97:A117"/>
    <mergeCell ref="A291:A306"/>
    <mergeCell ref="A118:A135"/>
    <mergeCell ref="A136:A156"/>
    <mergeCell ref="A157:A171"/>
    <mergeCell ref="A172:A187"/>
    <mergeCell ref="A188:A199"/>
    <mergeCell ref="A470:A471"/>
    <mergeCell ref="A395:A397"/>
    <mergeCell ref="A438:A448"/>
    <mergeCell ref="A376:A394"/>
    <mergeCell ref="A398:A415"/>
    <mergeCell ref="A419:A437"/>
    <mergeCell ref="A453:A469"/>
    <mergeCell ref="A449:A452"/>
    <mergeCell ref="A416:A4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List</vt:lpstr>
      <vt:lpstr>MENS MEDALS</vt:lpstr>
      <vt:lpstr>LADIES MEDALS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Brown</dc:creator>
  <cp:lastModifiedBy>user</cp:lastModifiedBy>
  <cp:lastPrinted>2019-01-03T08:26:22Z</cp:lastPrinted>
  <dcterms:created xsi:type="dcterms:W3CDTF">2018-07-16T06:44:25Z</dcterms:created>
  <dcterms:modified xsi:type="dcterms:W3CDTF">2023-03-20T10:50:59Z</dcterms:modified>
</cp:coreProperties>
</file>